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jarlebolme/Documents/Dokumenter/Friidrett/Statistikker/Oppsum/2023/"/>
    </mc:Choice>
  </mc:AlternateContent>
  <xr:revisionPtr revIDLastSave="0" documentId="13_ncr:1_{83431C07-2257-9F46-9181-56F341B938FB}" xr6:coauthVersionLast="47" xr6:coauthVersionMax="47" xr10:uidLastSave="{00000000-0000-0000-0000-000000000000}"/>
  <bookViews>
    <workbookView xWindow="0" yWindow="500" windowWidth="28800" windowHeight="16380" activeTab="2" xr2:uid="{00000000-000D-0000-FFFF-FFFF00000000}"/>
  </bookViews>
  <sheets>
    <sheet name="Løp utenfor bane" sheetId="5" r:id="rId1"/>
    <sheet name="Banestevner" sheetId="3" r:id="rId2"/>
    <sheet name="Stafetter-Sammendra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3" i="5" l="1"/>
  <c r="AK63" i="5"/>
  <c r="AL63" i="5" s="1"/>
  <c r="AM63" i="5" s="1"/>
  <c r="AN63" i="5" s="1"/>
  <c r="AO63" i="5" s="1"/>
  <c r="AP63" i="5" s="1"/>
  <c r="AQ63" i="5" s="1"/>
  <c r="AR63" i="5" s="1"/>
  <c r="AS63" i="5" s="1"/>
  <c r="AT63" i="5" s="1"/>
  <c r="AU23" i="5"/>
  <c r="AV23" i="5"/>
  <c r="M4" i="4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H19" i="4"/>
  <c r="K19" i="4" s="1"/>
  <c r="H20" i="4"/>
  <c r="K20" i="4" s="1"/>
  <c r="H21" i="4"/>
  <c r="K21" i="4" s="1"/>
  <c r="H22" i="4"/>
  <c r="K22" i="4" s="1"/>
  <c r="H23" i="4"/>
  <c r="K23" i="4" s="1"/>
  <c r="H24" i="4"/>
  <c r="K24" i="4" s="1"/>
  <c r="H25" i="4"/>
  <c r="K25" i="4" s="1"/>
  <c r="H26" i="4"/>
  <c r="K26" i="4" s="1"/>
  <c r="H27" i="4"/>
  <c r="K27" i="4" s="1"/>
  <c r="H28" i="4"/>
  <c r="K28" i="4" s="1"/>
  <c r="H29" i="4"/>
  <c r="K29" i="4" s="1"/>
  <c r="H30" i="4"/>
  <c r="K30" i="4" s="1"/>
  <c r="H31" i="4"/>
  <c r="K31" i="4" s="1"/>
  <c r="H32" i="4"/>
  <c r="K32" i="4" s="1"/>
  <c r="H33" i="4"/>
  <c r="K33" i="4" s="1"/>
  <c r="H34" i="4"/>
  <c r="K34" i="4" s="1"/>
  <c r="H35" i="4"/>
  <c r="K35" i="4" s="1"/>
  <c r="H36" i="4"/>
  <c r="K36" i="4" s="1"/>
  <c r="H37" i="4"/>
  <c r="K37" i="4" s="1"/>
  <c r="H38" i="4"/>
  <c r="K38" i="4" s="1"/>
  <c r="H39" i="4"/>
  <c r="K39" i="4" s="1"/>
  <c r="H40" i="4"/>
  <c r="K40" i="4" s="1"/>
  <c r="H41" i="4"/>
  <c r="K41" i="4" s="1"/>
  <c r="H42" i="4"/>
  <c r="K42" i="4" s="1"/>
  <c r="H43" i="4"/>
  <c r="K43" i="4" s="1"/>
  <c r="H44" i="4"/>
  <c r="K44" i="4" s="1"/>
  <c r="H45" i="4"/>
  <c r="K45" i="4" s="1"/>
  <c r="H46" i="4"/>
  <c r="K46" i="4" s="1"/>
  <c r="H47" i="4"/>
  <c r="K47" i="4" s="1"/>
  <c r="H48" i="4"/>
  <c r="K48" i="4" s="1"/>
  <c r="H49" i="4"/>
  <c r="K49" i="4" s="1"/>
  <c r="H50" i="4"/>
  <c r="K50" i="4" s="1"/>
  <c r="H51" i="4"/>
  <c r="K51" i="4" s="1"/>
  <c r="H52" i="4"/>
  <c r="K52" i="4" s="1"/>
  <c r="H4" i="4"/>
  <c r="K4" i="4" s="1"/>
  <c r="H5" i="4"/>
  <c r="K5" i="4" s="1"/>
  <c r="H6" i="4"/>
  <c r="H7" i="4"/>
  <c r="K7" i="4" s="1"/>
  <c r="H8" i="4"/>
  <c r="K8" i="4" s="1"/>
  <c r="H9" i="4"/>
  <c r="K9" i="4" s="1"/>
  <c r="H10" i="4"/>
  <c r="K10" i="4" s="1"/>
  <c r="H11" i="4"/>
  <c r="K11" i="4" s="1"/>
  <c r="H12" i="4"/>
  <c r="K12" i="4" s="1"/>
  <c r="H13" i="4"/>
  <c r="K13" i="4" s="1"/>
  <c r="H14" i="4"/>
  <c r="K14" i="4" s="1"/>
  <c r="H15" i="4"/>
  <c r="K15" i="4" s="1"/>
  <c r="H16" i="4"/>
  <c r="K16" i="4" s="1"/>
  <c r="H17" i="4"/>
  <c r="K17" i="4" s="1"/>
  <c r="H18" i="4"/>
  <c r="K18" i="4" s="1"/>
  <c r="G56" i="5"/>
  <c r="E54" i="5"/>
  <c r="F54" i="5"/>
  <c r="E56" i="5"/>
  <c r="H116" i="4"/>
  <c r="F12" i="3" l="1"/>
  <c r="G6" i="3"/>
  <c r="G7" i="3"/>
  <c r="G8" i="3"/>
  <c r="G9" i="3"/>
  <c r="D63" i="5"/>
  <c r="E63" i="5" s="1"/>
  <c r="F63" i="5" s="1"/>
  <c r="G63" i="5" s="1"/>
  <c r="H63" i="5" s="1"/>
  <c r="I63" i="5" s="1"/>
  <c r="J63" i="5" s="1"/>
  <c r="K63" i="5" s="1"/>
  <c r="L63" i="5" s="1"/>
  <c r="M63" i="5" s="1"/>
  <c r="N63" i="5" s="1"/>
  <c r="O63" i="5" s="1"/>
  <c r="P63" i="5" s="1"/>
  <c r="Q63" i="5" s="1"/>
  <c r="R63" i="5" s="1"/>
  <c r="S63" i="5" s="1"/>
  <c r="T63" i="5" s="1"/>
  <c r="U63" i="5" s="1"/>
  <c r="V63" i="5" s="1"/>
  <c r="W63" i="5" s="1"/>
  <c r="X63" i="5" s="1"/>
  <c r="Y63" i="5" s="1"/>
  <c r="Z63" i="5" s="1"/>
  <c r="AA63" i="5" s="1"/>
  <c r="AB63" i="5" s="1"/>
  <c r="AC63" i="5" s="1"/>
  <c r="AD63" i="5" s="1"/>
  <c r="AE63" i="5" s="1"/>
  <c r="AF63" i="5" s="1"/>
  <c r="AG63" i="5" s="1"/>
  <c r="AH63" i="5" s="1"/>
  <c r="AI63" i="5" s="1"/>
  <c r="AO56" i="5"/>
  <c r="AP56" i="5"/>
  <c r="AQ56" i="5"/>
  <c r="AR56" i="5"/>
  <c r="AS56" i="5"/>
  <c r="AT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43" i="5"/>
  <c r="AV43" i="5"/>
  <c r="AU44" i="5"/>
  <c r="AV44" i="5"/>
  <c r="AU45" i="5"/>
  <c r="AV45" i="5"/>
  <c r="AU46" i="5"/>
  <c r="AV46" i="5"/>
  <c r="AU47" i="5"/>
  <c r="AV47" i="5"/>
  <c r="AU48" i="5"/>
  <c r="AV48" i="5"/>
  <c r="AU49" i="5"/>
  <c r="AV49" i="5"/>
  <c r="AU50" i="5"/>
  <c r="AV50" i="5"/>
  <c r="AU51" i="5"/>
  <c r="AV51" i="5"/>
  <c r="AU52" i="5"/>
  <c r="AV52" i="5"/>
  <c r="AU33" i="5"/>
  <c r="AV33" i="5"/>
  <c r="AU34" i="5"/>
  <c r="AV34" i="5"/>
  <c r="AU35" i="5"/>
  <c r="AV35" i="5"/>
  <c r="AU36" i="5"/>
  <c r="AV36" i="5"/>
  <c r="AU37" i="5"/>
  <c r="AV37" i="5"/>
  <c r="AU38" i="5"/>
  <c r="AV38" i="5"/>
  <c r="AU39" i="5"/>
  <c r="AV39" i="5"/>
  <c r="AU40" i="5"/>
  <c r="AV40" i="5"/>
  <c r="AU41" i="5"/>
  <c r="AV41" i="5"/>
  <c r="AU42" i="5"/>
  <c r="AV42" i="5"/>
  <c r="AU20" i="5"/>
  <c r="AV20" i="5"/>
  <c r="AU21" i="5"/>
  <c r="AV21" i="5"/>
  <c r="AU22" i="5"/>
  <c r="AV22" i="5"/>
  <c r="AU24" i="5"/>
  <c r="AV24" i="5"/>
  <c r="AU25" i="5"/>
  <c r="AV25" i="5"/>
  <c r="AU26" i="5"/>
  <c r="AV26" i="5"/>
  <c r="AU27" i="5"/>
  <c r="AV27" i="5"/>
  <c r="AU28" i="5"/>
  <c r="AV28" i="5"/>
  <c r="AU29" i="5"/>
  <c r="AV29" i="5"/>
  <c r="AU30" i="5"/>
  <c r="AV30" i="5"/>
  <c r="AU31" i="5"/>
  <c r="AV31" i="5"/>
  <c r="AU32" i="5"/>
  <c r="AV32" i="5"/>
  <c r="AU8" i="5"/>
  <c r="AV8" i="5"/>
  <c r="AU9" i="5"/>
  <c r="AV9" i="5"/>
  <c r="AU10" i="5"/>
  <c r="AV10" i="5"/>
  <c r="AU11" i="5"/>
  <c r="AV11" i="5"/>
  <c r="AU12" i="5"/>
  <c r="AV12" i="5"/>
  <c r="AU13" i="5"/>
  <c r="AV13" i="5"/>
  <c r="AU14" i="5"/>
  <c r="AV14" i="5"/>
  <c r="AU15" i="5"/>
  <c r="AV15" i="5"/>
  <c r="AU16" i="5"/>
  <c r="AV16" i="5"/>
  <c r="AU17" i="5"/>
  <c r="AV17" i="5"/>
  <c r="AU18" i="5"/>
  <c r="AV18" i="5"/>
  <c r="AU19" i="5"/>
  <c r="AV19" i="5"/>
  <c r="AU6" i="5"/>
  <c r="AV6" i="5"/>
  <c r="AU7" i="5"/>
  <c r="AV7" i="5"/>
  <c r="F54" i="4"/>
  <c r="H9" i="3"/>
  <c r="H7" i="3"/>
  <c r="H6" i="3"/>
  <c r="D56" i="5"/>
  <c r="D54" i="5"/>
  <c r="AU4" i="5"/>
  <c r="AV4" i="5"/>
  <c r="K6" i="4"/>
  <c r="F56" i="5"/>
  <c r="H56" i="5"/>
  <c r="AU3" i="5"/>
  <c r="AU5" i="5"/>
  <c r="C12" i="3"/>
  <c r="H5" i="3"/>
  <c r="H8" i="3"/>
  <c r="H11" i="3"/>
  <c r="G5" i="3"/>
  <c r="G11" i="3"/>
  <c r="AV3" i="5"/>
  <c r="AV5" i="5"/>
  <c r="H53" i="4"/>
  <c r="K53" i="4" s="1"/>
  <c r="H4" i="3"/>
  <c r="C54" i="5"/>
  <c r="D12" i="3"/>
  <c r="E12" i="3"/>
  <c r="H3" i="4"/>
  <c r="K3" i="4" s="1"/>
  <c r="H3" i="3"/>
  <c r="G4" i="3"/>
  <c r="C56" i="5"/>
  <c r="G3" i="3"/>
  <c r="G116" i="4"/>
  <c r="E116" i="4"/>
  <c r="D116" i="4"/>
  <c r="C116" i="4"/>
  <c r="B116" i="4"/>
  <c r="AV53" i="5"/>
  <c r="C54" i="4"/>
  <c r="A57" i="5"/>
  <c r="AV56" i="5"/>
  <c r="B56" i="5"/>
  <c r="AV2" i="5"/>
  <c r="G54" i="4"/>
  <c r="B54" i="4"/>
  <c r="D54" i="4"/>
  <c r="E54" i="4"/>
  <c r="I54" i="4"/>
  <c r="J54" i="4"/>
  <c r="M55" i="4"/>
  <c r="G12" i="3" l="1"/>
  <c r="AV54" i="5"/>
  <c r="C118" i="4"/>
  <c r="H54" i="4"/>
  <c r="K54" i="4" s="1"/>
</calcChain>
</file>

<file path=xl/sharedStrings.xml><?xml version="1.0" encoding="utf-8"?>
<sst xmlns="http://schemas.openxmlformats.org/spreadsheetml/2006/main" count="296" uniqueCount="215">
  <si>
    <t>LØP UTENFOR BANE (senior &amp; junior)</t>
  </si>
  <si>
    <t>Bolme Tor Jarle</t>
  </si>
  <si>
    <t>Børset Stein Ivar</t>
  </si>
  <si>
    <t>Vonheim Bjørn</t>
  </si>
  <si>
    <t>Trollheimsløpet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</si>
  <si>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</si>
  <si>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</si>
  <si>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</si>
  <si>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</si>
  <si>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</si>
  <si>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</si>
  <si>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</si>
  <si>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</si>
  <si>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</si>
  <si>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</si>
  <si>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</si>
  <si>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BANESTEVNER</t>
  </si>
  <si>
    <t xml:space="preserve">Tallene i rubrikkene betyr plassering i sin klasse   </t>
  </si>
  <si>
    <t>Beste tid uansett klasse =</t>
  </si>
  <si>
    <t>Nonstad Bård</t>
  </si>
  <si>
    <t xml:space="preserve">Moholdt Lars </t>
  </si>
  <si>
    <t>Bardal Lars Morten</t>
  </si>
  <si>
    <t>M=mosjonsklasse</t>
  </si>
  <si>
    <t>SENIOR/JUNIOR</t>
  </si>
  <si>
    <t>Langen Helge</t>
  </si>
  <si>
    <t>Moholdt Lars</t>
  </si>
  <si>
    <t>LØP UTENFOR BANE</t>
  </si>
  <si>
    <t>Nilsen Arnt Inge</t>
  </si>
  <si>
    <t>Hytteplanmila</t>
  </si>
  <si>
    <t xml:space="preserve"> </t>
  </si>
  <si>
    <t>Sæterbø Ole</t>
  </si>
  <si>
    <t>NB: Se nederst også Arkfanene Løp utenfor bane og Banestevner</t>
  </si>
  <si>
    <t>Aasbø Henrik</t>
  </si>
  <si>
    <t>Tranvåg Joachim</t>
  </si>
  <si>
    <t>Holmenkollstafetten</t>
  </si>
  <si>
    <t>Balestrand Ola H</t>
  </si>
  <si>
    <t>Aspli John Ole</t>
  </si>
  <si>
    <t>Hofstad Alexander</t>
  </si>
  <si>
    <t>Olavsstafetten</t>
  </si>
  <si>
    <t>Ofstad Sigmund</t>
  </si>
  <si>
    <t>Fremstad Stian</t>
  </si>
  <si>
    <t>Espelien Markus</t>
  </si>
  <si>
    <t>Bråtesten</t>
  </si>
  <si>
    <r>
      <t xml:space="preserve">Løpsnavn og plassering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</si>
  <si>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Løfald Anders</t>
  </si>
  <si>
    <t>Bentzen Olaf</t>
  </si>
  <si>
    <t>Løpskar</t>
  </si>
  <si>
    <t>Lag</t>
  </si>
  <si>
    <t>Rløpskarusell</t>
  </si>
  <si>
    <t>KM</t>
  </si>
  <si>
    <t>ANN ELIN</t>
  </si>
  <si>
    <t>Ronny AA</t>
  </si>
  <si>
    <t>svitlana</t>
  </si>
  <si>
    <t>tølløv</t>
  </si>
  <si>
    <t>Øystein</t>
  </si>
  <si>
    <t>Sum Løp utenfor bane</t>
  </si>
  <si>
    <t>Ad plasseringer: Er reslista oppdelt i klasser, oppgis klasseplassering</t>
  </si>
  <si>
    <t>18.09.</t>
  </si>
  <si>
    <t>KM Terrengløp</t>
  </si>
  <si>
    <t xml:space="preserve">? betyr at stevnet er oppdelt i heat uten totalrangering  </t>
  </si>
  <si>
    <t>Skjermo Ola Andreas</t>
  </si>
  <si>
    <t>Trønderjogg 5&amp;10km</t>
  </si>
  <si>
    <t>Wærnes Andreas Dahlø</t>
  </si>
  <si>
    <t>Reppesgaard Øystein Riise</t>
  </si>
  <si>
    <t>Løfald Erik</t>
  </si>
  <si>
    <t>Rekordmila</t>
  </si>
  <si>
    <t>21.09.</t>
  </si>
  <si>
    <t>25.09.</t>
  </si>
  <si>
    <t>Gråkallen Opp</t>
  </si>
  <si>
    <t>Bergström Max</t>
  </si>
  <si>
    <t>RL 1: Litj-Lina</t>
  </si>
  <si>
    <t>Erikstad Stein Ove</t>
  </si>
  <si>
    <t>Trondheim Maraton (Div dist.)</t>
  </si>
  <si>
    <t>VK 3.000m Ranheimshallen</t>
  </si>
  <si>
    <t>Berlin Halvmaraton</t>
  </si>
  <si>
    <t>Boye Anders Eikås</t>
  </si>
  <si>
    <t>23.04.</t>
  </si>
  <si>
    <t>12.03.</t>
  </si>
  <si>
    <t>02.04.</t>
  </si>
  <si>
    <t>Påskeharemaraton</t>
  </si>
  <si>
    <t>Kickmaster Påskemaraton</t>
  </si>
  <si>
    <t>Skövde 6-timmars (46.987m)</t>
  </si>
  <si>
    <t>Ørasprinten, 5km</t>
  </si>
  <si>
    <t>Fjellseterløpet</t>
  </si>
  <si>
    <t>Aasbø Jonas</t>
  </si>
  <si>
    <t>Fagerholt Sigurd</t>
  </si>
  <si>
    <t>21.05.</t>
  </si>
  <si>
    <t>Bakken Mali Eidnes</t>
  </si>
  <si>
    <t>30.05.</t>
  </si>
  <si>
    <t>31.05.</t>
  </si>
  <si>
    <t>Bisletmila</t>
  </si>
  <si>
    <t>11.06.</t>
  </si>
  <si>
    <t>Forbord Kristian</t>
  </si>
  <si>
    <t>Midnight Sun Maraton (10 km)</t>
  </si>
  <si>
    <t>Hagen Lars</t>
  </si>
  <si>
    <t>Bodø Run Festival, 10km</t>
  </si>
  <si>
    <t>Oldervoll Stian</t>
  </si>
  <si>
    <t>Kårvatn Erik</t>
  </si>
  <si>
    <t>Resfjellet Opp</t>
  </si>
  <si>
    <t>"3.000m for alle", Trheim Stadion</t>
  </si>
  <si>
    <t>17.09.</t>
  </si>
  <si>
    <t>01.10.</t>
  </si>
  <si>
    <t>08.11.</t>
  </si>
  <si>
    <t>27.12.</t>
  </si>
  <si>
    <t>Løplabbets Ribbemaraton</t>
  </si>
  <si>
    <t>Bodil B</t>
  </si>
  <si>
    <t>Jan R</t>
  </si>
  <si>
    <t>Sæther Pål</t>
  </si>
  <si>
    <t>St.Olav Damer</t>
  </si>
  <si>
    <t>Antall starter 2022</t>
  </si>
  <si>
    <t>19.08.</t>
  </si>
  <si>
    <t>Oldervold Stian</t>
  </si>
  <si>
    <t>03.05.</t>
  </si>
  <si>
    <t>Trønderøst-løpet (5&amp;10km)</t>
  </si>
  <si>
    <t>RL 2: Tjønna Roindt</t>
  </si>
  <si>
    <t>SOL lag 2</t>
  </si>
  <si>
    <t>SOL Damer</t>
  </si>
  <si>
    <t>Antall starter 2023</t>
  </si>
  <si>
    <t>Søyland Vetle</t>
  </si>
  <si>
    <t>21.10.</t>
  </si>
  <si>
    <t>16.06.</t>
  </si>
  <si>
    <t>M</t>
  </si>
  <si>
    <t>Fiske Jo Bjørnar</t>
  </si>
  <si>
    <t>Romundstad Jan</t>
  </si>
  <si>
    <t>Nils Inbgar</t>
  </si>
  <si>
    <t>Ingrid Ø</t>
  </si>
  <si>
    <t>01.09.</t>
  </si>
  <si>
    <t>Thomasli Tine</t>
  </si>
  <si>
    <t>Olsen Terje</t>
  </si>
  <si>
    <t>14.01.</t>
  </si>
  <si>
    <t>Magni Maraton</t>
  </si>
  <si>
    <t>25.01.</t>
  </si>
  <si>
    <t>Balestrand Ola</t>
  </si>
  <si>
    <t>CPC Lkoop den Haag Halv</t>
  </si>
  <si>
    <t>13.02.</t>
  </si>
  <si>
    <t>Lisboa Halvmaraton</t>
  </si>
  <si>
    <t>11.02.</t>
  </si>
  <si>
    <t>11.03.</t>
  </si>
  <si>
    <t>04.04.</t>
  </si>
  <si>
    <t>10.04.</t>
  </si>
  <si>
    <t>15.04.</t>
  </si>
  <si>
    <t>Captare Ultra/maraton</t>
  </si>
  <si>
    <t>Bentsen Steffen</t>
  </si>
  <si>
    <t>14.04.</t>
  </si>
  <si>
    <t>Rotterdam Maraton</t>
  </si>
  <si>
    <t>25.04.</t>
  </si>
  <si>
    <t>06.05.</t>
  </si>
  <si>
    <t>09.05.</t>
  </si>
  <si>
    <t>Tordenskioldsløpet</t>
  </si>
  <si>
    <t>Aalbu Steinar</t>
  </si>
  <si>
    <t>Bodøgampen 10 km, Mørkved</t>
  </si>
  <si>
    <t>NM halv, Skien</t>
  </si>
  <si>
    <t>24,05,</t>
  </si>
  <si>
    <t>Bodøgampen 5 km</t>
  </si>
  <si>
    <t>Ingvar Høiaas Minneløp, Klæbu</t>
  </si>
  <si>
    <t>Chase the Sun, 10K, London</t>
  </si>
  <si>
    <t>Norstad Inge</t>
  </si>
  <si>
    <t>Aris Ivàn</t>
  </si>
  <si>
    <t>04.06.</t>
  </si>
  <si>
    <t>Hostovatnet Rundt</t>
  </si>
  <si>
    <t>07.06.</t>
  </si>
  <si>
    <t>Nybrottkarusell, 3.000m</t>
  </si>
  <si>
    <t>Birkebeinerløpet (Halv)</t>
  </si>
  <si>
    <t>Trondheimslekene, 3.000m</t>
  </si>
  <si>
    <t>17.06.</t>
  </si>
  <si>
    <t>Utleiraløpet 5km</t>
  </si>
  <si>
    <t>20.06.</t>
  </si>
  <si>
    <t>Sæther Bjørn</t>
  </si>
  <si>
    <t>25.06.</t>
  </si>
  <si>
    <t>Bankmila, Surnadal</t>
  </si>
  <si>
    <t>27.07.</t>
  </si>
  <si>
    <t>Sømna, 5.000m</t>
  </si>
  <si>
    <t>09.08.</t>
  </si>
  <si>
    <t>Orkland Energi Mila (5km)</t>
  </si>
  <si>
    <t>05.08.</t>
  </si>
  <si>
    <t>Tromsø Skyrace, 18 km</t>
  </si>
  <si>
    <t>?</t>
  </si>
  <si>
    <t>Nerskogløpet, halv</t>
  </si>
  <si>
    <t>02.09.</t>
  </si>
  <si>
    <t>Oppdal Fjellmaraton</t>
  </si>
  <si>
    <t>Berg Martine</t>
  </si>
  <si>
    <t>10.09.</t>
  </si>
  <si>
    <t>Oslo Maraton (Div distanser)</t>
  </si>
  <si>
    <t>Nyvik Lars</t>
  </si>
  <si>
    <t>Bakken Hedvig</t>
  </si>
  <si>
    <t>19.09.</t>
  </si>
  <si>
    <t>Seriestevne, 5.000m, Øv Minde</t>
  </si>
  <si>
    <t>28.09.</t>
  </si>
  <si>
    <t>Bratsberg XC</t>
  </si>
  <si>
    <t>Nybrottkarusellen, 10 km</t>
  </si>
  <si>
    <t>07.10.</t>
  </si>
  <si>
    <t>Trheim Skogsmaraton halv/10km</t>
  </si>
  <si>
    <t>15.10.</t>
  </si>
  <si>
    <t>Amsterdam Maraton</t>
  </si>
  <si>
    <t>22.10.</t>
  </si>
  <si>
    <t>Silva Night Run, Trheim 5,5 km</t>
  </si>
  <si>
    <t>Pirkan Hôlkkâ, 33km</t>
  </si>
  <si>
    <t>Lillevik Fredrik</t>
  </si>
  <si>
    <t>Lindkvist-Fløtten Philip</t>
  </si>
  <si>
    <t>Anders Thomasen</t>
  </si>
  <si>
    <t>Jonas R</t>
  </si>
  <si>
    <t>Hans Ole</t>
  </si>
  <si>
    <t>Åse</t>
  </si>
  <si>
    <t>Berit AA</t>
  </si>
  <si>
    <t>Damer</t>
  </si>
  <si>
    <t>SOL</t>
  </si>
  <si>
    <t>Solveig</t>
  </si>
  <si>
    <t>Ida H</t>
  </si>
  <si>
    <t>Unn Inger</t>
  </si>
  <si>
    <t>Mia</t>
  </si>
  <si>
    <t>Mathilde</t>
  </si>
  <si>
    <t>Gunvor</t>
  </si>
  <si>
    <t>03.06.</t>
  </si>
  <si>
    <t>Nidaros Løpefest</t>
  </si>
  <si>
    <t>05.05.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</si>
</sst>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Bookman Old Style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3" fillId="0" borderId="0" xfId="0" applyFont="1"/>
    <xf numFmtId="0" fontId="2" fillId="2" borderId="2" xfId="0" applyFont="1" applyFill="1" applyBorder="1" applyAlignment="1">
      <alignment horizontal="center" textRotation="90"/>
    </xf>
    <xf numFmtId="0" fontId="9" fillId="2" borderId="3" xfId="0" applyFont="1" applyFill="1" applyBorder="1" applyAlignment="1">
      <alignment textRotation="255"/>
    </xf>
    <xf numFmtId="0" fontId="10" fillId="2" borderId="4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16" fontId="1" fillId="2" borderId="5" xfId="0" applyNumberFormat="1" applyFont="1" applyFill="1" applyBorder="1" applyAlignment="1">
      <alignment textRotation="255"/>
    </xf>
    <xf numFmtId="0" fontId="12" fillId="0" borderId="0" xfId="0" applyFont="1"/>
    <xf numFmtId="0" fontId="5" fillId="0" borderId="2" xfId="0" applyFont="1" applyBorder="1"/>
    <xf numFmtId="0" fontId="12" fillId="0" borderId="2" xfId="0" applyFont="1" applyBorder="1" applyAlignment="1">
      <alignment textRotation="90"/>
    </xf>
    <xf numFmtId="0" fontId="12" fillId="2" borderId="2" xfId="0" applyFont="1" applyFill="1" applyBorder="1" applyAlignment="1">
      <alignment horizontal="center" textRotation="90"/>
    </xf>
    <xf numFmtId="16" fontId="5" fillId="0" borderId="2" xfId="0" applyNumberFormat="1" applyFont="1" applyBorder="1"/>
    <xf numFmtId="0" fontId="5" fillId="0" borderId="0" xfId="0" applyFont="1"/>
    <xf numFmtId="16" fontId="5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2" borderId="2" xfId="0" applyFont="1" applyFill="1" applyBorder="1"/>
    <xf numFmtId="0" fontId="15" fillId="0" borderId="0" xfId="0" applyFont="1"/>
    <xf numFmtId="0" fontId="15" fillId="0" borderId="6" xfId="0" applyFont="1" applyBorder="1"/>
    <xf numFmtId="0" fontId="15" fillId="2" borderId="6" xfId="0" applyFont="1" applyFill="1" applyBorder="1"/>
    <xf numFmtId="0" fontId="15" fillId="0" borderId="0" xfId="0" applyFont="1" applyAlignment="1">
      <alignment horizontal="left"/>
    </xf>
    <xf numFmtId="0" fontId="5" fillId="0" borderId="1" xfId="0" applyFont="1" applyBorder="1" applyAlignment="1">
      <alignment textRotation="90"/>
    </xf>
    <xf numFmtId="0" fontId="14" fillId="0" borderId="0" xfId="0" applyFont="1"/>
    <xf numFmtId="0" fontId="7" fillId="2" borderId="7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1" borderId="2" xfId="0" applyFont="1" applyFill="1" applyBorder="1"/>
    <xf numFmtId="0" fontId="13" fillId="0" borderId="0" xfId="0" applyFont="1"/>
    <xf numFmtId="16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2" xfId="0" applyFont="1" applyBorder="1"/>
    <xf numFmtId="0" fontId="16" fillId="0" borderId="1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5" fillId="5" borderId="2" xfId="0" applyFont="1" applyFill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textRotation="90"/>
    </xf>
    <xf numFmtId="0" fontId="5" fillId="0" borderId="3" xfId="0" applyFont="1" applyBorder="1"/>
    <xf numFmtId="0" fontId="15" fillId="5" borderId="2" xfId="0" applyFont="1" applyFill="1" applyBorder="1"/>
    <xf numFmtId="16" fontId="13" fillId="0" borderId="2" xfId="0" applyNumberFormat="1" applyFont="1" applyBorder="1"/>
    <xf numFmtId="0" fontId="5" fillId="5" borderId="1" xfId="0" applyFont="1" applyFill="1" applyBorder="1"/>
    <xf numFmtId="0" fontId="5" fillId="4" borderId="2" xfId="0" applyFont="1" applyFill="1" applyBorder="1"/>
    <xf numFmtId="0" fontId="13" fillId="4" borderId="2" xfId="0" applyFont="1" applyFill="1" applyBorder="1"/>
    <xf numFmtId="0" fontId="5" fillId="4" borderId="2" xfId="0" quotePrefix="1" applyFont="1" applyFill="1" applyBorder="1"/>
    <xf numFmtId="0" fontId="2" fillId="0" borderId="5" xfId="0" applyFont="1" applyBorder="1"/>
    <xf numFmtId="0" fontId="2" fillId="0" borderId="9" xfId="0" applyFont="1" applyBorder="1"/>
    <xf numFmtId="0" fontId="2" fillId="0" borderId="7" xfId="0" applyFont="1" applyBorder="1"/>
    <xf numFmtId="0" fontId="20" fillId="0" borderId="0" xfId="0" applyFont="1"/>
    <xf numFmtId="0" fontId="2" fillId="6" borderId="0" xfId="0" applyFont="1" applyFill="1"/>
    <xf numFmtId="0" fontId="2" fillId="7" borderId="0" xfId="0" applyFont="1" applyFill="1"/>
    <xf numFmtId="0" fontId="13" fillId="0" borderId="3" xfId="0" applyFont="1" applyBorder="1"/>
    <xf numFmtId="0" fontId="12" fillId="6" borderId="0" xfId="0" applyFont="1" applyFill="1"/>
    <xf numFmtId="0" fontId="13" fillId="5" borderId="2" xfId="0" applyFont="1" applyFill="1" applyBorder="1"/>
    <xf numFmtId="0" fontId="5" fillId="1" borderId="0" xfId="0" applyFont="1" applyFill="1"/>
    <xf numFmtId="0" fontId="2" fillId="0" borderId="0" xfId="0" applyFont="1" applyAlignment="1">
      <alignment horizontal="center"/>
    </xf>
    <xf numFmtId="0" fontId="12" fillId="0" borderId="2" xfId="0" applyFont="1" applyBorder="1"/>
    <xf numFmtId="0" fontId="12" fillId="0" borderId="6" xfId="0" applyFont="1" applyBorder="1"/>
    <xf numFmtId="0" fontId="21" fillId="0" borderId="0" xfId="0" applyFont="1"/>
    <xf numFmtId="16" fontId="12" fillId="0" borderId="2" xfId="0" applyNumberFormat="1" applyFont="1" applyBorder="1"/>
    <xf numFmtId="0" fontId="14" fillId="3" borderId="3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9" fillId="1" borderId="3" xfId="0" applyFont="1" applyFill="1" applyBorder="1" applyAlignment="1">
      <alignment horizontal="center"/>
    </xf>
    <xf numFmtId="0" fontId="9" fillId="1" borderId="8" xfId="0" applyFont="1" applyFill="1" applyBorder="1" applyAlignment="1">
      <alignment horizontal="center"/>
    </xf>
    <xf numFmtId="0" fontId="9" fillId="1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"/>
  <sheetViews>
    <sheetView zoomScaleNormal="100" workbookViewId="0">
      <pane ySplit="2" topLeftCell="A3" activePane="bottomLeft" state="frozen"/>
      <selection pane="bottomLeft" activeCell="AP42" sqref="AP42"/>
    </sheetView>
  </sheetViews>
  <sheetFormatPr baseColWidth="10" defaultColWidth="11.5" defaultRowHeight="13" x14ac:dyDescent="0.15"/>
  <cols>
    <col min="1" max="1" width="6.83203125" style="28" bestFit="1" customWidth="1"/>
    <col min="2" max="2" width="26.5" style="28" customWidth="1"/>
    <col min="3" max="3" width="3.1640625" style="28" bestFit="1" customWidth="1"/>
    <col min="4" max="4" width="4.5" style="28" bestFit="1" customWidth="1"/>
    <col min="5" max="5" width="3.1640625" style="28" bestFit="1" customWidth="1"/>
    <col min="6" max="7" width="2.83203125" style="28" customWidth="1"/>
    <col min="8" max="8" width="3" style="28" bestFit="1" customWidth="1"/>
    <col min="9" max="10" width="4.1640625" style="28" bestFit="1" customWidth="1"/>
    <col min="11" max="11" width="4.1640625" style="28" customWidth="1"/>
    <col min="12" max="12" width="3.1640625" style="28" bestFit="1" customWidth="1"/>
    <col min="13" max="13" width="3" style="28" bestFit="1" customWidth="1"/>
    <col min="14" max="14" width="2.83203125" style="28" bestFit="1" customWidth="1"/>
    <col min="15" max="15" width="2.83203125" style="28" customWidth="1"/>
    <col min="16" max="16" width="3" style="28" bestFit="1" customWidth="1"/>
    <col min="17" max="17" width="3" style="28" customWidth="1"/>
    <col min="18" max="18" width="3" style="28" bestFit="1" customWidth="1"/>
    <col min="19" max="19" width="2.83203125" style="28" bestFit="1" customWidth="1"/>
    <col min="20" max="20" width="2.83203125" style="28" customWidth="1"/>
    <col min="21" max="21" width="3" style="28" customWidth="1"/>
    <col min="22" max="22" width="3" style="28" bestFit="1" customWidth="1"/>
    <col min="23" max="23" width="4.5" style="28" bestFit="1" customWidth="1"/>
    <col min="24" max="24" width="3" style="28" bestFit="1" customWidth="1"/>
    <col min="25" max="27" width="2.83203125" style="28" bestFit="1" customWidth="1"/>
    <col min="28" max="28" width="2.83203125" style="28" customWidth="1"/>
    <col min="29" max="30" width="4.1640625" style="28" bestFit="1" customWidth="1"/>
    <col min="31" max="32" width="3" style="28" customWidth="1"/>
    <col min="33" max="34" width="2.83203125" style="28" customWidth="1"/>
    <col min="35" max="35" width="4.1640625" style="28" bestFit="1" customWidth="1"/>
    <col min="36" max="36" width="3.1640625" style="28" bestFit="1" customWidth="1"/>
    <col min="37" max="37" width="4.1640625" style="28" bestFit="1" customWidth="1"/>
    <col min="38" max="39" width="3.1640625" style="28" bestFit="1" customWidth="1"/>
    <col min="40" max="40" width="5.1640625" style="28" bestFit="1" customWidth="1"/>
    <col min="41" max="41" width="2.83203125" style="28" customWidth="1"/>
    <col min="42" max="43" width="3.5" style="28" bestFit="1" customWidth="1"/>
    <col min="44" max="44" width="3" style="28" bestFit="1" customWidth="1"/>
    <col min="45" max="45" width="3" style="28" customWidth="1"/>
    <col min="46" max="47" width="3.5" style="28" bestFit="1" customWidth="1"/>
    <col min="48" max="48" width="30.6640625" style="28" bestFit="1" customWidth="1"/>
    <col min="49" max="16384" width="11.5" style="28"/>
  </cols>
  <sheetData>
    <row r="1" spans="1:48" s="26" customFormat="1" ht="23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42"/>
      <c r="AI1" s="42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70"/>
    </row>
    <row r="2" spans="1:48" ht="133" x14ac:dyDescent="0.15">
      <c r="A2" s="10"/>
      <c r="B2" s="27">
        <v>2023</v>
      </c>
      <c r="C2" s="25" t="s">
        <v>157</v>
      </c>
      <c r="D2" s="25" t="s">
        <v>36</v>
      </c>
      <c r="E2" s="25" t="s">
        <v>184</v>
      </c>
      <c r="F2" s="25" t="s">
        <v>87</v>
      </c>
      <c r="G2" s="25" t="s">
        <v>21</v>
      </c>
      <c r="H2" s="25" t="s">
        <v>35</v>
      </c>
      <c r="I2" s="25" t="s">
        <v>142</v>
      </c>
      <c r="J2" s="25" t="s">
        <v>45</v>
      </c>
      <c r="K2" s="25" t="s">
        <v>180</v>
      </c>
      <c r="L2" s="25" t="s">
        <v>1</v>
      </c>
      <c r="M2" s="25" t="s">
        <v>69</v>
      </c>
      <c r="N2" s="25" t="s">
        <v>2</v>
      </c>
      <c r="O2" s="25" t="s">
        <v>71</v>
      </c>
      <c r="P2" s="25" t="s">
        <v>41</v>
      </c>
      <c r="Q2" s="25" t="s">
        <v>122</v>
      </c>
      <c r="R2" s="25" t="s">
        <v>92</v>
      </c>
      <c r="S2" s="25" t="s">
        <v>40</v>
      </c>
      <c r="T2" s="25" t="s">
        <v>94</v>
      </c>
      <c r="U2" s="25" t="s">
        <v>37</v>
      </c>
      <c r="V2" s="25" t="s">
        <v>24</v>
      </c>
      <c r="W2" s="25" t="s">
        <v>44</v>
      </c>
      <c r="X2" s="25" t="s">
        <v>64</v>
      </c>
      <c r="Y2" s="25" t="s">
        <v>25</v>
      </c>
      <c r="Z2" s="25" t="s">
        <v>27</v>
      </c>
      <c r="AA2" s="25" t="s">
        <v>19</v>
      </c>
      <c r="AB2" s="25" t="s">
        <v>156</v>
      </c>
      <c r="AC2" s="25" t="s">
        <v>183</v>
      </c>
      <c r="AD2" s="25" t="s">
        <v>39</v>
      </c>
      <c r="AE2" s="25" t="s">
        <v>96</v>
      </c>
      <c r="AF2" s="25" t="s">
        <v>128</v>
      </c>
      <c r="AG2" s="25" t="s">
        <v>63</v>
      </c>
      <c r="AH2" s="25" t="s">
        <v>123</v>
      </c>
      <c r="AI2" s="25" t="s">
        <v>60</v>
      </c>
      <c r="AJ2" s="25" t="s">
        <v>15</v>
      </c>
      <c r="AK2" s="25" t="s">
        <v>30</v>
      </c>
      <c r="AL2" s="25" t="s">
        <v>167</v>
      </c>
      <c r="AM2" s="25" t="s">
        <v>107</v>
      </c>
      <c r="AN2" s="25" t="s">
        <v>118</v>
      </c>
      <c r="AO2" s="25" t="s">
        <v>127</v>
      </c>
      <c r="AP2" s="25" t="s">
        <v>33</v>
      </c>
      <c r="AQ2" s="25" t="s">
        <v>3</v>
      </c>
      <c r="AR2" s="25" t="s">
        <v>62</v>
      </c>
      <c r="AS2" s="25" t="s">
        <v>149</v>
      </c>
      <c r="AT2" s="25" t="s">
        <v>32</v>
      </c>
      <c r="AU2" s="45"/>
      <c r="AV2" s="27">
        <f t="shared" ref="AV2:AV34" si="0">B2</f>
        <v>2023</v>
      </c>
    </row>
    <row r="3" spans="1:48" s="16" customFormat="1" ht="12" x14ac:dyDescent="0.15">
      <c r="A3" s="12" t="s">
        <v>129</v>
      </c>
      <c r="B3" s="46" t="s">
        <v>130</v>
      </c>
      <c r="C3" s="50" t="s">
        <v>29</v>
      </c>
      <c r="D3" s="50"/>
      <c r="E3" s="50"/>
      <c r="F3" s="50"/>
      <c r="G3" s="50"/>
      <c r="H3" s="50"/>
      <c r="I3" s="50"/>
      <c r="J3" s="12"/>
      <c r="K3" s="1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>
        <v>3</v>
      </c>
      <c r="AU3" s="38">
        <f t="shared" ref="AU3:AU35" si="1">COUNTA(C3:AT3)</f>
        <v>2</v>
      </c>
      <c r="AV3" s="12" t="str">
        <f t="shared" si="0"/>
        <v>Magni Maraton</v>
      </c>
    </row>
    <row r="4" spans="1:48" s="16" customFormat="1" ht="12" x14ac:dyDescent="0.15">
      <c r="A4" s="12" t="s">
        <v>136</v>
      </c>
      <c r="B4" s="46" t="s">
        <v>130</v>
      </c>
      <c r="C4" s="50"/>
      <c r="D4" s="50"/>
      <c r="E4" s="50"/>
      <c r="F4" s="50"/>
      <c r="G4" s="50"/>
      <c r="H4" s="50"/>
      <c r="I4" s="50"/>
      <c r="J4" s="12"/>
      <c r="K4" s="12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>
        <v>1</v>
      </c>
      <c r="AU4" s="38">
        <f t="shared" si="1"/>
        <v>1</v>
      </c>
      <c r="AV4" s="12" t="str">
        <f t="shared" si="0"/>
        <v>Magni Maraton</v>
      </c>
    </row>
    <row r="5" spans="1:48" s="16" customFormat="1" ht="12" x14ac:dyDescent="0.15">
      <c r="A5" s="38" t="s">
        <v>77</v>
      </c>
      <c r="B5" s="59" t="s">
        <v>133</v>
      </c>
      <c r="C5" s="51"/>
      <c r="D5" s="51"/>
      <c r="E5" s="51"/>
      <c r="F5" s="51"/>
      <c r="G5" s="51"/>
      <c r="H5" s="51"/>
      <c r="I5" s="51"/>
      <c r="J5" s="38"/>
      <c r="K5" s="3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>
        <v>189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38">
        <f t="shared" si="1"/>
        <v>1</v>
      </c>
      <c r="AV5" s="38" t="str">
        <f t="shared" si="0"/>
        <v>CPC Lkoop den Haag Halv</v>
      </c>
    </row>
    <row r="6" spans="1:48" s="16" customFormat="1" ht="12" x14ac:dyDescent="0.15">
      <c r="A6" s="46" t="s">
        <v>134</v>
      </c>
      <c r="B6" s="46" t="s">
        <v>135</v>
      </c>
      <c r="C6" s="50"/>
      <c r="D6" s="50"/>
      <c r="E6" s="50"/>
      <c r="F6" s="50"/>
      <c r="G6" s="50"/>
      <c r="H6" s="50"/>
      <c r="I6" s="50"/>
      <c r="J6" s="12"/>
      <c r="K6" s="12"/>
      <c r="L6" s="50"/>
      <c r="M6" s="50"/>
      <c r="N6" s="50"/>
      <c r="O6" s="50">
        <v>12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38">
        <f t="shared" si="1"/>
        <v>1</v>
      </c>
      <c r="AV6" s="38" t="str">
        <f t="shared" si="0"/>
        <v>Lisboa Halvmaraton</v>
      </c>
    </row>
    <row r="7" spans="1:48" s="16" customFormat="1" ht="12" x14ac:dyDescent="0.15">
      <c r="A7" s="12" t="s">
        <v>137</v>
      </c>
      <c r="B7" s="46" t="s">
        <v>81</v>
      </c>
      <c r="C7" s="50"/>
      <c r="D7" s="50"/>
      <c r="E7" s="50"/>
      <c r="F7" s="50"/>
      <c r="G7" s="50"/>
      <c r="H7" s="50"/>
      <c r="I7" s="50"/>
      <c r="J7" s="12"/>
      <c r="K7" s="1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>
        <v>55</v>
      </c>
      <c r="AU7" s="38">
        <f t="shared" si="1"/>
        <v>1</v>
      </c>
      <c r="AV7" s="38" t="str">
        <f t="shared" si="0"/>
        <v>Skövde 6-timmars (46.987m)</v>
      </c>
    </row>
    <row r="8" spans="1:48" s="16" customFormat="1" ht="12" x14ac:dyDescent="0.15">
      <c r="A8" s="12" t="s">
        <v>78</v>
      </c>
      <c r="B8" s="46" t="s">
        <v>74</v>
      </c>
      <c r="C8" s="50"/>
      <c r="D8" s="50"/>
      <c r="E8" s="50"/>
      <c r="F8" s="50"/>
      <c r="G8" s="50"/>
      <c r="H8" s="12">
        <v>14</v>
      </c>
      <c r="I8" s="12">
        <v>170</v>
      </c>
      <c r="J8" s="50">
        <v>130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>
        <v>38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>
        <v>22</v>
      </c>
      <c r="AS8" s="50"/>
      <c r="AT8" s="50"/>
      <c r="AU8" s="38">
        <f t="shared" si="1"/>
        <v>5</v>
      </c>
      <c r="AV8" s="38" t="str">
        <f t="shared" si="0"/>
        <v>Berlin Halvmaraton</v>
      </c>
    </row>
    <row r="9" spans="1:48" s="16" customFormat="1" ht="12" x14ac:dyDescent="0.15">
      <c r="A9" s="12" t="s">
        <v>138</v>
      </c>
      <c r="B9" s="46" t="s">
        <v>79</v>
      </c>
      <c r="C9" s="50"/>
      <c r="D9" s="50"/>
      <c r="E9" s="50"/>
      <c r="F9" s="50"/>
      <c r="G9" s="50"/>
      <c r="H9" s="12"/>
      <c r="I9" s="1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>
        <v>21</v>
      </c>
      <c r="AU9" s="38">
        <f t="shared" si="1"/>
        <v>1</v>
      </c>
      <c r="AV9" s="38" t="str">
        <f t="shared" si="0"/>
        <v>Påskeharemaraton</v>
      </c>
    </row>
    <row r="10" spans="1:48" s="16" customFormat="1" ht="12" x14ac:dyDescent="0.15">
      <c r="A10" s="12" t="s">
        <v>139</v>
      </c>
      <c r="B10" s="46" t="s">
        <v>80</v>
      </c>
      <c r="C10" s="50"/>
      <c r="D10" s="50"/>
      <c r="E10" s="50"/>
      <c r="F10" s="50"/>
      <c r="G10" s="50"/>
      <c r="H10" s="12"/>
      <c r="I10" s="1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 t="s">
        <v>121</v>
      </c>
      <c r="AU10" s="38">
        <f t="shared" si="1"/>
        <v>1</v>
      </c>
      <c r="AV10" s="38" t="str">
        <f t="shared" si="0"/>
        <v>Kickmaster Påskemaraton</v>
      </c>
    </row>
    <row r="11" spans="1:48" s="16" customFormat="1" ht="12" x14ac:dyDescent="0.15">
      <c r="A11" s="12" t="s">
        <v>143</v>
      </c>
      <c r="B11" s="46" t="s">
        <v>144</v>
      </c>
      <c r="C11" s="50"/>
      <c r="D11" s="50"/>
      <c r="E11" s="50"/>
      <c r="F11" s="50"/>
      <c r="G11" s="50"/>
      <c r="H11" s="12"/>
      <c r="I11" s="1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>
        <v>434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38">
        <f t="shared" si="1"/>
        <v>1</v>
      </c>
      <c r="AV11" s="38" t="str">
        <f t="shared" si="0"/>
        <v>Rotterdam Maraton</v>
      </c>
    </row>
    <row r="12" spans="1:48" s="16" customFormat="1" ht="12" x14ac:dyDescent="0.15">
      <c r="A12" s="12" t="s">
        <v>140</v>
      </c>
      <c r="B12" s="46" t="s">
        <v>141</v>
      </c>
      <c r="C12" s="50"/>
      <c r="D12" s="50"/>
      <c r="E12" s="50"/>
      <c r="F12" s="50"/>
      <c r="G12" s="50"/>
      <c r="H12" s="12"/>
      <c r="I12" s="12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 t="s">
        <v>121</v>
      </c>
      <c r="AU12" s="38">
        <f t="shared" si="1"/>
        <v>1</v>
      </c>
      <c r="AV12" s="38" t="str">
        <f t="shared" si="0"/>
        <v>Captare Ultra/maraton</v>
      </c>
    </row>
    <row r="13" spans="1:48" s="16" customFormat="1" ht="12" x14ac:dyDescent="0.15">
      <c r="A13" s="12" t="s">
        <v>145</v>
      </c>
      <c r="B13" s="46" t="s">
        <v>61</v>
      </c>
      <c r="C13" s="50"/>
      <c r="D13" s="50"/>
      <c r="E13" s="50"/>
      <c r="F13" s="50"/>
      <c r="G13" s="50">
        <v>6</v>
      </c>
      <c r="H13" s="12">
        <v>1</v>
      </c>
      <c r="I13" s="12">
        <v>13</v>
      </c>
      <c r="J13" s="50">
        <v>10</v>
      </c>
      <c r="K13" s="50"/>
      <c r="L13" s="50"/>
      <c r="M13" s="50"/>
      <c r="N13" s="50"/>
      <c r="O13" s="50"/>
      <c r="P13" s="50">
        <v>4</v>
      </c>
      <c r="Q13" s="50"/>
      <c r="R13" s="50"/>
      <c r="S13" s="50"/>
      <c r="T13" s="50"/>
      <c r="U13" s="50"/>
      <c r="V13" s="50">
        <v>1</v>
      </c>
      <c r="W13" s="50"/>
      <c r="X13" s="50">
        <v>3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>
        <v>26</v>
      </c>
      <c r="AO13" s="50"/>
      <c r="AP13" s="50"/>
      <c r="AQ13" s="50"/>
      <c r="AR13" s="50"/>
      <c r="AS13" s="50"/>
      <c r="AT13" s="50"/>
      <c r="AU13" s="38">
        <f t="shared" si="1"/>
        <v>8</v>
      </c>
      <c r="AV13" s="38" t="str">
        <f t="shared" si="0"/>
        <v>Trønderjogg 5&amp;10km</v>
      </c>
    </row>
    <row r="14" spans="1:48" s="16" customFormat="1" ht="12" x14ac:dyDescent="0.15">
      <c r="A14" s="12" t="s">
        <v>146</v>
      </c>
      <c r="B14" s="46" t="s">
        <v>83</v>
      </c>
      <c r="C14" s="50"/>
      <c r="D14" s="50"/>
      <c r="E14" s="50"/>
      <c r="F14" s="50"/>
      <c r="G14" s="50"/>
      <c r="H14" s="12"/>
      <c r="I14" s="1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>
        <v>2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38">
        <f t="shared" si="1"/>
        <v>1</v>
      </c>
      <c r="AV14" s="38" t="str">
        <f t="shared" si="0"/>
        <v>Fjellseterløpet</v>
      </c>
    </row>
    <row r="15" spans="1:48" s="16" customFormat="1" ht="12" x14ac:dyDescent="0.15">
      <c r="A15" s="12" t="s">
        <v>76</v>
      </c>
      <c r="B15" s="46" t="s">
        <v>82</v>
      </c>
      <c r="C15" s="50"/>
      <c r="D15" s="50"/>
      <c r="E15" s="50"/>
      <c r="F15" s="50"/>
      <c r="G15" s="50"/>
      <c r="H15" s="12"/>
      <c r="I15" s="1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>
        <v>4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38">
        <f t="shared" si="1"/>
        <v>1</v>
      </c>
      <c r="AV15" s="38" t="str">
        <f t="shared" si="0"/>
        <v>Ørasprinten, 5km</v>
      </c>
    </row>
    <row r="16" spans="1:48" s="32" customFormat="1" ht="13" customHeight="1" x14ac:dyDescent="0.15">
      <c r="A16" s="38" t="s">
        <v>214</v>
      </c>
      <c r="B16" s="59" t="s">
        <v>70</v>
      </c>
      <c r="C16" s="51"/>
      <c r="D16" s="51" t="s">
        <v>121</v>
      </c>
      <c r="E16" s="51"/>
      <c r="F16" s="51"/>
      <c r="G16" s="51"/>
      <c r="H16" s="38"/>
      <c r="I16" s="38"/>
      <c r="J16" s="51"/>
      <c r="K16" s="51"/>
      <c r="L16" s="51"/>
      <c r="M16" s="51"/>
      <c r="N16" s="51" t="s">
        <v>121</v>
      </c>
      <c r="O16" s="51"/>
      <c r="P16" s="51"/>
      <c r="Q16" s="51" t="s">
        <v>121</v>
      </c>
      <c r="R16" s="51"/>
      <c r="S16" s="51"/>
      <c r="T16" s="51"/>
      <c r="U16" s="51"/>
      <c r="V16" s="51"/>
      <c r="W16" s="51"/>
      <c r="X16" s="51"/>
      <c r="Y16" s="51" t="s">
        <v>121</v>
      </c>
      <c r="Z16" s="51"/>
      <c r="AA16" s="51"/>
      <c r="AB16" s="51"/>
      <c r="AC16" s="51"/>
      <c r="AD16" s="51" t="s">
        <v>121</v>
      </c>
      <c r="AE16" s="51"/>
      <c r="AF16" s="51"/>
      <c r="AG16" s="51"/>
      <c r="AH16" s="51"/>
      <c r="AI16" s="51" t="s">
        <v>121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38">
        <f t="shared" si="1"/>
        <v>6</v>
      </c>
      <c r="AV16" s="38" t="str">
        <f t="shared" si="0"/>
        <v>RL 1: Litj-Lina</v>
      </c>
    </row>
    <row r="17" spans="1:48" s="16" customFormat="1" ht="13" customHeight="1" x14ac:dyDescent="0.15">
      <c r="A17" s="12" t="s">
        <v>112</v>
      </c>
      <c r="B17" s="46" t="s">
        <v>150</v>
      </c>
      <c r="C17" s="50"/>
      <c r="D17" s="50"/>
      <c r="E17" s="50"/>
      <c r="F17" s="50"/>
      <c r="G17" s="50"/>
      <c r="H17" s="12"/>
      <c r="I17" s="12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>
        <v>1</v>
      </c>
      <c r="AR17" s="50"/>
      <c r="AS17" s="50"/>
      <c r="AT17" s="50"/>
      <c r="AU17" s="38">
        <f t="shared" si="1"/>
        <v>1</v>
      </c>
      <c r="AV17" s="38" t="str">
        <f t="shared" si="0"/>
        <v>Bodøgampen 10 km, Mørkved</v>
      </c>
    </row>
    <row r="18" spans="1:48" s="16" customFormat="1" ht="12" x14ac:dyDescent="0.15">
      <c r="A18" s="12" t="s">
        <v>147</v>
      </c>
      <c r="B18" s="46" t="s">
        <v>148</v>
      </c>
      <c r="C18" s="50"/>
      <c r="D18" s="50">
        <v>2</v>
      </c>
      <c r="E18" s="50"/>
      <c r="F18" s="50"/>
      <c r="G18" s="50"/>
      <c r="H18" s="12"/>
      <c r="I18" s="12"/>
      <c r="J18" s="50"/>
      <c r="K18" s="50"/>
      <c r="L18" s="50"/>
      <c r="M18" s="50"/>
      <c r="N18" s="50"/>
      <c r="O18" s="50"/>
      <c r="P18" s="50"/>
      <c r="Q18" s="50"/>
      <c r="R18" s="50"/>
      <c r="S18" s="50">
        <v>4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v>8</v>
      </c>
      <c r="AE18" s="50">
        <v>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>
        <v>20</v>
      </c>
      <c r="AT18" s="50"/>
      <c r="AU18" s="38">
        <f t="shared" si="1"/>
        <v>5</v>
      </c>
      <c r="AV18" s="38" t="str">
        <f t="shared" si="0"/>
        <v>Tordenskioldsløpet</v>
      </c>
    </row>
    <row r="19" spans="1:48" s="16" customFormat="1" ht="12" x14ac:dyDescent="0.15">
      <c r="A19" s="12" t="s">
        <v>86</v>
      </c>
      <c r="B19" s="46" t="s">
        <v>151</v>
      </c>
      <c r="C19" s="50"/>
      <c r="D19" s="50"/>
      <c r="E19" s="50"/>
      <c r="F19" s="50"/>
      <c r="G19" s="50"/>
      <c r="H19" s="12"/>
      <c r="I19" s="1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>
        <v>3</v>
      </c>
      <c r="AS19" s="50"/>
      <c r="AT19" s="50"/>
      <c r="AU19" s="38">
        <f t="shared" si="1"/>
        <v>1</v>
      </c>
      <c r="AV19" s="38" t="str">
        <f t="shared" si="0"/>
        <v>NM halv, Skien</v>
      </c>
    </row>
    <row r="20" spans="1:48" s="16" customFormat="1" ht="12" x14ac:dyDescent="0.15">
      <c r="A20" s="12" t="s">
        <v>152</v>
      </c>
      <c r="B20" s="46" t="s">
        <v>153</v>
      </c>
      <c r="C20" s="50"/>
      <c r="D20" s="50"/>
      <c r="E20" s="50"/>
      <c r="F20" s="50"/>
      <c r="G20" s="50"/>
      <c r="H20" s="12"/>
      <c r="I20" s="12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>
        <v>1</v>
      </c>
      <c r="AR20" s="50"/>
      <c r="AS20" s="50"/>
      <c r="AT20" s="50"/>
      <c r="AU20" s="38">
        <f t="shared" si="1"/>
        <v>1</v>
      </c>
      <c r="AV20" s="38" t="str">
        <f t="shared" si="0"/>
        <v>Bodøgampen 5 km</v>
      </c>
    </row>
    <row r="21" spans="1:48" s="16" customFormat="1" ht="12" x14ac:dyDescent="0.15">
      <c r="A21" s="12" t="s">
        <v>88</v>
      </c>
      <c r="B21" s="46" t="s">
        <v>154</v>
      </c>
      <c r="C21" s="50"/>
      <c r="D21" s="50"/>
      <c r="E21" s="50"/>
      <c r="F21" s="50"/>
      <c r="G21" s="50"/>
      <c r="H21" s="12"/>
      <c r="I21" s="12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>
        <v>13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38">
        <f t="shared" si="1"/>
        <v>1</v>
      </c>
      <c r="AV21" s="38" t="str">
        <f t="shared" si="0"/>
        <v>Ingvar Høiaas Minneløp, Klæbu</v>
      </c>
    </row>
    <row r="22" spans="1:48" s="16" customFormat="1" ht="13.5" customHeight="1" x14ac:dyDescent="0.15">
      <c r="A22" s="15" t="s">
        <v>89</v>
      </c>
      <c r="B22" s="46" t="s">
        <v>155</v>
      </c>
      <c r="C22" s="50"/>
      <c r="D22" s="50"/>
      <c r="E22" s="50"/>
      <c r="F22" s="51"/>
      <c r="G22" s="5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3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>
        <v>2</v>
      </c>
      <c r="AQ22" s="50"/>
      <c r="AR22" s="50"/>
      <c r="AS22" s="50"/>
      <c r="AT22" s="50"/>
      <c r="AU22" s="38">
        <f t="shared" si="1"/>
        <v>1</v>
      </c>
      <c r="AV22" s="38" t="str">
        <f t="shared" si="0"/>
        <v>Chase the Sun, 10K, London</v>
      </c>
    </row>
    <row r="23" spans="1:48" s="16" customFormat="1" ht="13.5" customHeight="1" x14ac:dyDescent="0.15">
      <c r="A23" s="15" t="s">
        <v>212</v>
      </c>
      <c r="B23" s="46" t="s">
        <v>213</v>
      </c>
      <c r="C23" s="50"/>
      <c r="D23" s="50">
        <v>3</v>
      </c>
      <c r="E23" s="50"/>
      <c r="F23" s="51"/>
      <c r="G23" s="51"/>
      <c r="H23" s="50">
        <v>6</v>
      </c>
      <c r="I23" s="50">
        <v>19</v>
      </c>
      <c r="J23" s="50">
        <v>17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43"/>
      <c r="W23" s="50"/>
      <c r="X23" s="50"/>
      <c r="Y23" s="50"/>
      <c r="Z23" s="50"/>
      <c r="AA23" s="50"/>
      <c r="AB23" s="50">
        <v>1</v>
      </c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38">
        <f t="shared" si="1"/>
        <v>5</v>
      </c>
      <c r="AV23" s="38" t="str">
        <f t="shared" si="0"/>
        <v>Nidaros Løpefest</v>
      </c>
    </row>
    <row r="24" spans="1:48" s="16" customFormat="1" ht="13.5" customHeight="1" x14ac:dyDescent="0.15">
      <c r="A24" s="15" t="s">
        <v>158</v>
      </c>
      <c r="B24" s="46" t="s">
        <v>65</v>
      </c>
      <c r="C24" s="50"/>
      <c r="D24" s="50"/>
      <c r="E24" s="50"/>
      <c r="F24" s="50">
        <v>1</v>
      </c>
      <c r="G24" s="50">
        <v>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v>6</v>
      </c>
      <c r="S24" s="50">
        <v>4</v>
      </c>
      <c r="T24" s="50"/>
      <c r="U24" s="50"/>
      <c r="V24" s="43"/>
      <c r="W24" s="50"/>
      <c r="X24" s="50"/>
      <c r="Y24" s="50"/>
      <c r="Z24" s="50"/>
      <c r="AA24" s="50"/>
      <c r="AB24" s="50"/>
      <c r="AC24" s="50"/>
      <c r="AD24" s="50">
        <v>14</v>
      </c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>
        <v>1</v>
      </c>
      <c r="AR24" s="50"/>
      <c r="AS24" s="50"/>
      <c r="AT24" s="50"/>
      <c r="AU24" s="38">
        <f t="shared" si="1"/>
        <v>6</v>
      </c>
      <c r="AV24" s="38" t="str">
        <f t="shared" si="0"/>
        <v>Rekordmila</v>
      </c>
    </row>
    <row r="25" spans="1:48" s="16" customFormat="1" ht="13.5" customHeight="1" x14ac:dyDescent="0.15">
      <c r="A25" s="15" t="s">
        <v>160</v>
      </c>
      <c r="B25" s="46" t="s">
        <v>159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43"/>
      <c r="W25" s="50"/>
      <c r="X25" s="50"/>
      <c r="Y25" s="50">
        <v>5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38">
        <f t="shared" si="1"/>
        <v>1</v>
      </c>
      <c r="AV25" s="38" t="str">
        <f t="shared" si="0"/>
        <v>Hostovatnet Rundt</v>
      </c>
    </row>
    <row r="26" spans="1:48" s="16" customFormat="1" ht="13.5" customHeight="1" x14ac:dyDescent="0.15">
      <c r="A26" s="15" t="s">
        <v>91</v>
      </c>
      <c r="B26" s="46" t="s">
        <v>162</v>
      </c>
      <c r="C26" s="50"/>
      <c r="D26" s="50"/>
      <c r="E26" s="50"/>
      <c r="F26" s="51"/>
      <c r="G26" s="51"/>
      <c r="H26" s="50"/>
      <c r="I26" s="50"/>
      <c r="J26" s="50">
        <v>24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43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38">
        <f t="shared" si="1"/>
        <v>1</v>
      </c>
      <c r="AV26" s="38" t="str">
        <f t="shared" si="0"/>
        <v>Birkebeinerløpet (Halv)</v>
      </c>
    </row>
    <row r="27" spans="1:48" s="16" customFormat="1" ht="13.5" customHeight="1" x14ac:dyDescent="0.15">
      <c r="A27" s="15" t="s">
        <v>91</v>
      </c>
      <c r="B27" s="46" t="s">
        <v>4</v>
      </c>
      <c r="C27" s="50">
        <v>9</v>
      </c>
      <c r="D27" s="50"/>
      <c r="E27" s="50"/>
      <c r="F27" s="31">
        <v>1</v>
      </c>
      <c r="G27" s="50">
        <v>7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3">
        <v>2</v>
      </c>
      <c r="W27" s="50">
        <v>3</v>
      </c>
      <c r="X27" s="50"/>
      <c r="Y27" s="50">
        <v>6</v>
      </c>
      <c r="Z27" s="50"/>
      <c r="AA27" s="50"/>
      <c r="AB27" s="50"/>
      <c r="AC27" s="50"/>
      <c r="AD27" s="50">
        <v>8</v>
      </c>
      <c r="AE27" s="50"/>
      <c r="AF27" s="50"/>
      <c r="AG27" s="50"/>
      <c r="AH27" s="50"/>
      <c r="AI27" s="50"/>
      <c r="AJ27" s="50">
        <v>10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8">
        <f t="shared" si="1"/>
        <v>8</v>
      </c>
      <c r="AV27" s="38" t="str">
        <f t="shared" si="0"/>
        <v>Trollheimsløpet</v>
      </c>
    </row>
    <row r="28" spans="1:48" s="32" customFormat="1" ht="13.5" customHeight="1" x14ac:dyDescent="0.15">
      <c r="A28" s="48" t="s">
        <v>120</v>
      </c>
      <c r="B28" s="59" t="s">
        <v>114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 t="s">
        <v>121</v>
      </c>
      <c r="O28" s="51"/>
      <c r="P28" s="51"/>
      <c r="Q28" s="51" t="s">
        <v>121</v>
      </c>
      <c r="R28" s="51"/>
      <c r="S28" s="51"/>
      <c r="T28" s="51"/>
      <c r="U28" s="51"/>
      <c r="V28" s="61"/>
      <c r="W28" s="51"/>
      <c r="X28" s="51"/>
      <c r="Y28" s="51" t="s">
        <v>121</v>
      </c>
      <c r="Z28" s="51"/>
      <c r="AA28" s="51"/>
      <c r="AB28" s="51"/>
      <c r="AC28" s="51"/>
      <c r="AD28" s="51"/>
      <c r="AE28" s="51"/>
      <c r="AF28" s="51"/>
      <c r="AG28" s="51"/>
      <c r="AH28" s="51" t="s">
        <v>121</v>
      </c>
      <c r="AI28" s="51"/>
      <c r="AJ28" s="51"/>
      <c r="AK28" s="51" t="s">
        <v>121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38">
        <f t="shared" si="1"/>
        <v>5</v>
      </c>
      <c r="AV28" s="38" t="str">
        <f t="shared" si="0"/>
        <v>RL 2: Tjønna Roindt</v>
      </c>
    </row>
    <row r="29" spans="1:48" s="16" customFormat="1" ht="13.5" customHeight="1" x14ac:dyDescent="0.15">
      <c r="A29" s="15" t="s">
        <v>164</v>
      </c>
      <c r="B29" s="46" t="s">
        <v>165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31">
        <v>1</v>
      </c>
      <c r="U29" s="50"/>
      <c r="V29" s="43"/>
      <c r="W29" s="50"/>
      <c r="X29" s="50"/>
      <c r="Y29" s="50"/>
      <c r="Z29" s="50"/>
      <c r="AA29" s="50"/>
      <c r="AB29" s="50"/>
      <c r="AC29" s="50"/>
      <c r="AD29" s="50"/>
      <c r="AE29" s="50">
        <v>6</v>
      </c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38">
        <f t="shared" si="1"/>
        <v>2</v>
      </c>
      <c r="AV29" s="38" t="str">
        <f t="shared" si="0"/>
        <v>Utleiraløpet 5km</v>
      </c>
    </row>
    <row r="30" spans="1:48" s="16" customFormat="1" ht="13.5" customHeight="1" x14ac:dyDescent="0.15">
      <c r="A30" s="15" t="s">
        <v>164</v>
      </c>
      <c r="B30" s="46" t="s">
        <v>93</v>
      </c>
      <c r="C30" s="50"/>
      <c r="D30" s="50"/>
      <c r="E30" s="50"/>
      <c r="F30" s="51"/>
      <c r="G30" s="5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43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v>3</v>
      </c>
      <c r="AR30" s="50"/>
      <c r="AS30" s="50"/>
      <c r="AT30" s="50"/>
      <c r="AU30" s="38">
        <f t="shared" si="1"/>
        <v>1</v>
      </c>
      <c r="AV30" s="38" t="str">
        <f t="shared" si="0"/>
        <v>Midnight Sun Maraton (10 km)</v>
      </c>
    </row>
    <row r="31" spans="1:48" s="16" customFormat="1" ht="13.5" customHeight="1" x14ac:dyDescent="0.15">
      <c r="A31" s="15" t="s">
        <v>166</v>
      </c>
      <c r="B31" s="46" t="s">
        <v>113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>
        <v>19</v>
      </c>
      <c r="Q31" s="50"/>
      <c r="R31" s="50"/>
      <c r="S31" s="50"/>
      <c r="T31" s="50"/>
      <c r="U31" s="50">
        <v>5</v>
      </c>
      <c r="V31" s="43"/>
      <c r="W31" s="50"/>
      <c r="X31" s="50"/>
      <c r="Y31" s="50"/>
      <c r="Z31" s="50">
        <v>4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>
        <v>6</v>
      </c>
      <c r="AM31" s="50">
        <v>36</v>
      </c>
      <c r="AN31" s="50"/>
      <c r="AO31" s="50"/>
      <c r="AP31" s="50"/>
      <c r="AQ31" s="50"/>
      <c r="AR31" s="50"/>
      <c r="AS31" s="50"/>
      <c r="AT31" s="50"/>
      <c r="AU31" s="38">
        <f t="shared" si="1"/>
        <v>5</v>
      </c>
      <c r="AV31" s="38" t="str">
        <f t="shared" si="0"/>
        <v>Trønderøst-løpet (5&amp;10km)</v>
      </c>
    </row>
    <row r="32" spans="1:48" s="16" customFormat="1" ht="13.5" customHeight="1" x14ac:dyDescent="0.15">
      <c r="A32" s="15" t="s">
        <v>168</v>
      </c>
      <c r="B32" s="46" t="s">
        <v>169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43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>
        <v>15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38">
        <f t="shared" si="1"/>
        <v>1</v>
      </c>
      <c r="AV32" s="38" t="str">
        <f t="shared" si="0"/>
        <v>Bankmila, Surnadal</v>
      </c>
    </row>
    <row r="33" spans="1:48" s="16" customFormat="1" ht="12" x14ac:dyDescent="0.15">
      <c r="A33" s="12" t="s">
        <v>174</v>
      </c>
      <c r="B33" s="46" t="s">
        <v>175</v>
      </c>
      <c r="C33" s="50"/>
      <c r="D33" s="50"/>
      <c r="E33" s="50"/>
      <c r="F33" s="50"/>
      <c r="G33" s="50"/>
      <c r="H33" s="12"/>
      <c r="I33" s="12"/>
      <c r="J33" s="50"/>
      <c r="K33" s="50"/>
      <c r="L33" s="50"/>
      <c r="M33" s="50" t="s">
        <v>176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38">
        <f t="shared" si="1"/>
        <v>1</v>
      </c>
      <c r="AV33" s="38" t="str">
        <f t="shared" si="0"/>
        <v>Tromsø Skyrace, 18 km</v>
      </c>
    </row>
    <row r="34" spans="1:48" s="16" customFormat="1" ht="12" x14ac:dyDescent="0.15">
      <c r="A34" s="15" t="s">
        <v>172</v>
      </c>
      <c r="B34" s="46" t="s">
        <v>173</v>
      </c>
      <c r="C34" s="50"/>
      <c r="D34" s="50"/>
      <c r="E34" s="50"/>
      <c r="F34" s="50"/>
      <c r="G34" s="50">
        <v>1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38">
        <f t="shared" si="1"/>
        <v>1</v>
      </c>
      <c r="AV34" s="38" t="str">
        <f t="shared" si="0"/>
        <v>Orkland Energi Mila (5km)</v>
      </c>
    </row>
    <row r="35" spans="1:48" s="16" customFormat="1" ht="12" x14ac:dyDescent="0.15">
      <c r="A35" s="15" t="s">
        <v>174</v>
      </c>
      <c r="B35" s="46" t="s">
        <v>95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>
        <v>1</v>
      </c>
      <c r="AR35" s="50"/>
      <c r="AS35" s="50"/>
      <c r="AT35" s="50"/>
      <c r="AU35" s="38">
        <f t="shared" si="1"/>
        <v>1</v>
      </c>
      <c r="AV35" s="38" t="str">
        <f t="shared" ref="AV35:AV53" si="2">B35</f>
        <v>Bodø Run Festival, 10km</v>
      </c>
    </row>
    <row r="36" spans="1:48" s="16" customFormat="1" ht="12" x14ac:dyDescent="0.15">
      <c r="A36" s="15" t="s">
        <v>110</v>
      </c>
      <c r="B36" s="46" t="s">
        <v>177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1">
        <v>1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3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38">
        <f t="shared" ref="AU36:AU52" si="3">COUNTA(C36:AT36)</f>
        <v>2</v>
      </c>
      <c r="AV36" s="38" t="str">
        <f t="shared" si="2"/>
        <v>Nerskogløpet, halv</v>
      </c>
    </row>
    <row r="37" spans="1:48" s="16" customFormat="1" ht="12" x14ac:dyDescent="0.15">
      <c r="A37" s="15" t="s">
        <v>178</v>
      </c>
      <c r="B37" s="46" t="s">
        <v>179</v>
      </c>
      <c r="C37" s="50">
        <v>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38">
        <f t="shared" si="3"/>
        <v>1</v>
      </c>
      <c r="AV37" s="38" t="str">
        <f t="shared" si="2"/>
        <v>Oppdal Fjellmaraton</v>
      </c>
    </row>
    <row r="38" spans="1:48" s="16" customFormat="1" ht="12" x14ac:dyDescent="0.15">
      <c r="A38" s="15" t="s">
        <v>178</v>
      </c>
      <c r="B38" s="46" t="s">
        <v>72</v>
      </c>
      <c r="C38" s="50"/>
      <c r="D38" s="50">
        <v>8</v>
      </c>
      <c r="E38" s="50"/>
      <c r="F38" s="50"/>
      <c r="G38" s="50"/>
      <c r="H38" s="50"/>
      <c r="I38" s="50"/>
      <c r="J38" s="50"/>
      <c r="K38" s="50">
        <v>123</v>
      </c>
      <c r="L38" s="50"/>
      <c r="M38" s="50">
        <v>5</v>
      </c>
      <c r="N38" s="50"/>
      <c r="O38" s="50"/>
      <c r="P38" s="50"/>
      <c r="Q38" s="50"/>
      <c r="R38" s="50"/>
      <c r="S38" s="52">
        <v>4</v>
      </c>
      <c r="T38" s="52">
        <v>1</v>
      </c>
      <c r="U38" s="50"/>
      <c r="V38" s="50"/>
      <c r="W38" s="50">
        <v>13</v>
      </c>
      <c r="X38" s="50"/>
      <c r="Y38" s="50"/>
      <c r="Z38" s="50">
        <v>9</v>
      </c>
      <c r="AA38" s="50"/>
      <c r="AB38" s="50">
        <v>1</v>
      </c>
      <c r="AC38" s="50"/>
      <c r="AD38" s="50"/>
      <c r="AE38" s="50">
        <v>23</v>
      </c>
      <c r="AF38" s="50"/>
      <c r="AG38" s="50">
        <v>6</v>
      </c>
      <c r="AH38" s="50"/>
      <c r="AI38" s="50">
        <v>46</v>
      </c>
      <c r="AJ38" s="50"/>
      <c r="AK38" s="50"/>
      <c r="AL38" s="50"/>
      <c r="AM38" s="50"/>
      <c r="AN38" s="50">
        <v>276</v>
      </c>
      <c r="AO38" s="50"/>
      <c r="AP38" s="50"/>
      <c r="AQ38" s="50"/>
      <c r="AR38" s="50"/>
      <c r="AS38" s="50"/>
      <c r="AT38" s="50"/>
      <c r="AU38" s="38">
        <f t="shared" si="3"/>
        <v>12</v>
      </c>
      <c r="AV38" s="38" t="str">
        <f t="shared" si="2"/>
        <v>Trondheim Maraton (Div dist.)</v>
      </c>
    </row>
    <row r="39" spans="1:48" s="16" customFormat="1" ht="12" x14ac:dyDescent="0.15">
      <c r="A39" s="15" t="s">
        <v>181</v>
      </c>
      <c r="B39" s="46" t="s">
        <v>98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2"/>
      <c r="T39" s="52"/>
      <c r="U39" s="50"/>
      <c r="V39" s="50"/>
      <c r="W39" s="50"/>
      <c r="X39" s="50"/>
      <c r="Y39" s="50"/>
      <c r="Z39" s="50"/>
      <c r="AA39" s="50">
        <v>1</v>
      </c>
      <c r="AB39" s="50"/>
      <c r="AC39" s="50"/>
      <c r="AD39" s="50"/>
      <c r="AE39" s="50"/>
      <c r="AF39" s="50"/>
      <c r="AG39" s="50"/>
      <c r="AH39" s="50"/>
      <c r="AI39" s="50"/>
      <c r="AJ39" s="50">
        <v>4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38">
        <f t="shared" si="3"/>
        <v>2</v>
      </c>
      <c r="AV39" s="38" t="str">
        <f t="shared" si="2"/>
        <v>Resfjellet Opp</v>
      </c>
    </row>
    <row r="40" spans="1:48" s="16" customFormat="1" ht="12" x14ac:dyDescent="0.15">
      <c r="A40" s="15" t="s">
        <v>126</v>
      </c>
      <c r="B40" s="46" t="s">
        <v>58</v>
      </c>
      <c r="C40" s="50"/>
      <c r="D40" s="50"/>
      <c r="E40" s="50"/>
      <c r="F40" s="50"/>
      <c r="G40" s="50" t="s">
        <v>121</v>
      </c>
      <c r="H40" s="50"/>
      <c r="I40" s="50"/>
      <c r="J40" s="50"/>
      <c r="K40" s="50"/>
      <c r="L40" s="50" t="s">
        <v>121</v>
      </c>
      <c r="M40" s="50"/>
      <c r="N40" s="50" t="s">
        <v>121</v>
      </c>
      <c r="O40" s="50"/>
      <c r="P40" s="50"/>
      <c r="Q40" s="50" t="s">
        <v>121</v>
      </c>
      <c r="R40" s="50"/>
      <c r="S40" s="52"/>
      <c r="T40" s="52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 t="s">
        <v>121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38">
        <f t="shared" si="3"/>
        <v>5</v>
      </c>
      <c r="AV40" s="38" t="str">
        <f t="shared" si="2"/>
        <v>KM Terrengløp</v>
      </c>
    </row>
    <row r="41" spans="1:48" s="16" customFormat="1" ht="12" x14ac:dyDescent="0.15">
      <c r="A41" s="15" t="s">
        <v>100</v>
      </c>
      <c r="B41" s="46" t="s">
        <v>182</v>
      </c>
      <c r="C41" s="50"/>
      <c r="D41" s="50"/>
      <c r="E41" s="50">
        <v>32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2"/>
      <c r="T41" s="52"/>
      <c r="U41" s="50"/>
      <c r="V41" s="50"/>
      <c r="W41" s="50"/>
      <c r="X41" s="50"/>
      <c r="Y41" s="50"/>
      <c r="Z41" s="50"/>
      <c r="AA41" s="50"/>
      <c r="AB41" s="50"/>
      <c r="AC41" s="50">
        <v>261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>
        <v>952</v>
      </c>
      <c r="AO41" s="50"/>
      <c r="AP41" s="50"/>
      <c r="AQ41" s="50"/>
      <c r="AR41" s="50">
        <v>1</v>
      </c>
      <c r="AS41" s="50"/>
      <c r="AT41" s="50"/>
      <c r="AU41" s="38">
        <f t="shared" si="3"/>
        <v>4</v>
      </c>
      <c r="AV41" s="38" t="str">
        <f t="shared" si="2"/>
        <v>Oslo Maraton (Div distanser)</v>
      </c>
    </row>
    <row r="42" spans="1:48" s="16" customFormat="1" ht="12" x14ac:dyDescent="0.15">
      <c r="A42" s="15" t="s">
        <v>57</v>
      </c>
      <c r="B42" s="12" t="s">
        <v>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>
        <v>2</v>
      </c>
      <c r="N42" s="50">
        <v>1</v>
      </c>
      <c r="O42" s="50"/>
      <c r="P42" s="50"/>
      <c r="Q42" s="50"/>
      <c r="R42" s="50"/>
      <c r="S42" s="52"/>
      <c r="T42" s="52"/>
      <c r="U42" s="50"/>
      <c r="V42" s="50">
        <v>1</v>
      </c>
      <c r="W42" s="50"/>
      <c r="X42" s="50"/>
      <c r="Y42" s="50">
        <v>5</v>
      </c>
      <c r="Z42" s="50"/>
      <c r="AA42" s="50"/>
      <c r="AB42" s="50"/>
      <c r="AC42" s="50"/>
      <c r="AD42" s="50"/>
      <c r="AE42" s="50"/>
      <c r="AF42" s="50">
        <v>1</v>
      </c>
      <c r="AG42" s="50"/>
      <c r="AH42" s="50"/>
      <c r="AI42" s="50">
        <v>1</v>
      </c>
      <c r="AJ42" s="50">
        <v>6</v>
      </c>
      <c r="AK42" s="50"/>
      <c r="AL42" s="50"/>
      <c r="AM42" s="50">
        <v>7</v>
      </c>
      <c r="AN42" s="50"/>
      <c r="AO42" s="50">
        <v>1</v>
      </c>
      <c r="AP42" s="50"/>
      <c r="AQ42" s="50"/>
      <c r="AR42" s="50"/>
      <c r="AS42" s="50"/>
      <c r="AT42" s="50"/>
      <c r="AU42" s="38">
        <f t="shared" si="3"/>
        <v>9</v>
      </c>
      <c r="AV42" s="38" t="str">
        <f t="shared" si="2"/>
        <v>Lina Roindt</v>
      </c>
    </row>
    <row r="43" spans="1:48" s="16" customFormat="1" ht="12" x14ac:dyDescent="0.15">
      <c r="A43" s="15" t="s">
        <v>67</v>
      </c>
      <c r="B43" s="46" t="s">
        <v>188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>
        <v>1</v>
      </c>
      <c r="Q43" s="50"/>
      <c r="R43" s="50"/>
      <c r="S43" s="52"/>
      <c r="T43" s="52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1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38">
        <f t="shared" si="3"/>
        <v>2</v>
      </c>
      <c r="AV43" s="38" t="str">
        <f t="shared" si="2"/>
        <v>Bratsberg XC</v>
      </c>
    </row>
    <row r="44" spans="1:48" s="16" customFormat="1" ht="12" x14ac:dyDescent="0.15">
      <c r="A44" s="15" t="s">
        <v>187</v>
      </c>
      <c r="B44" s="46" t="s">
        <v>42</v>
      </c>
      <c r="C44" s="50">
        <v>16</v>
      </c>
      <c r="D44" s="50"/>
      <c r="E44" s="50"/>
      <c r="F44" s="50">
        <v>2</v>
      </c>
      <c r="G44" s="50"/>
      <c r="H44" s="50"/>
      <c r="I44" s="50"/>
      <c r="J44" s="50"/>
      <c r="K44" s="50"/>
      <c r="L44" s="50"/>
      <c r="M44" s="50">
        <v>17</v>
      </c>
      <c r="N44" s="50"/>
      <c r="O44" s="50"/>
      <c r="P44" s="50"/>
      <c r="Q44" s="50"/>
      <c r="R44" s="12"/>
      <c r="S44" s="50"/>
      <c r="T44" s="50"/>
      <c r="U44" s="50"/>
      <c r="V44" s="50"/>
      <c r="W44" s="50"/>
      <c r="X44" s="50">
        <v>8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38">
        <f t="shared" si="3"/>
        <v>4</v>
      </c>
      <c r="AV44" s="38" t="str">
        <f t="shared" si="2"/>
        <v>Bråtesten</v>
      </c>
    </row>
    <row r="45" spans="1:48" s="16" customFormat="1" ht="12" x14ac:dyDescent="0.15">
      <c r="A45" s="15" t="s">
        <v>101</v>
      </c>
      <c r="B45" s="46" t="s">
        <v>189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12"/>
      <c r="S45" s="50"/>
      <c r="T45" s="50"/>
      <c r="U45" s="50"/>
      <c r="V45" s="31">
        <v>1</v>
      </c>
      <c r="W45" s="50"/>
      <c r="X45" s="50"/>
      <c r="Y45" s="50"/>
      <c r="Z45" s="50"/>
      <c r="AA45" s="50"/>
      <c r="AB45" s="50"/>
      <c r="AC45" s="50"/>
      <c r="AD45" s="50"/>
      <c r="AE45" s="50"/>
      <c r="AF45" s="50">
        <v>1</v>
      </c>
      <c r="AG45" s="50"/>
      <c r="AH45" s="50"/>
      <c r="AI45" s="50"/>
      <c r="AJ45" s="50"/>
      <c r="AK45" s="50"/>
      <c r="AL45" s="50"/>
      <c r="AM45" s="50"/>
      <c r="AN45" s="50"/>
      <c r="AO45" s="31">
        <v>1</v>
      </c>
      <c r="AP45" s="50"/>
      <c r="AQ45" s="50"/>
      <c r="AR45" s="50"/>
      <c r="AS45" s="50"/>
      <c r="AT45" s="50"/>
      <c r="AU45" s="38">
        <f t="shared" si="3"/>
        <v>3</v>
      </c>
      <c r="AV45" s="38" t="str">
        <f t="shared" si="2"/>
        <v>Nybrottkarusellen, 10 km</v>
      </c>
    </row>
    <row r="46" spans="1:48" s="16" customFormat="1" ht="12" x14ac:dyDescent="0.15">
      <c r="A46" s="15" t="s">
        <v>101</v>
      </c>
      <c r="B46" s="46" t="s">
        <v>196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12"/>
      <c r="S46" s="50"/>
      <c r="T46" s="50"/>
      <c r="U46" s="50"/>
      <c r="V46" s="50"/>
      <c r="W46" s="50"/>
      <c r="X46" s="50"/>
      <c r="Y46" s="50">
        <v>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38">
        <f t="shared" si="3"/>
        <v>1</v>
      </c>
      <c r="AV46" s="38" t="str">
        <f t="shared" si="2"/>
        <v>Pirkan Hôlkkâ, 33km</v>
      </c>
    </row>
    <row r="47" spans="1:48" s="16" customFormat="1" ht="12" x14ac:dyDescent="0.15">
      <c r="A47" s="15" t="s">
        <v>190</v>
      </c>
      <c r="B47" s="46" t="s">
        <v>191</v>
      </c>
      <c r="C47" s="50"/>
      <c r="D47" s="50">
        <v>5</v>
      </c>
      <c r="E47" s="50"/>
      <c r="F47" s="50"/>
      <c r="G47" s="50"/>
      <c r="H47" s="50"/>
      <c r="I47" s="50"/>
      <c r="J47" s="50"/>
      <c r="K47" s="50"/>
      <c r="L47" s="50"/>
      <c r="M47" s="50">
        <v>7</v>
      </c>
      <c r="N47" s="50"/>
      <c r="O47" s="50"/>
      <c r="P47" s="50">
        <v>4</v>
      </c>
      <c r="Q47" s="50"/>
      <c r="R47" s="12"/>
      <c r="S47" s="50"/>
      <c r="T47" s="50"/>
      <c r="U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38">
        <f t="shared" si="3"/>
        <v>3</v>
      </c>
      <c r="AV47" s="38" t="str">
        <f t="shared" si="2"/>
        <v>Trheim Skogsmaraton halv/10km</v>
      </c>
    </row>
    <row r="48" spans="1:48" s="16" customFormat="1" ht="12" x14ac:dyDescent="0.15">
      <c r="A48" s="15" t="s">
        <v>192</v>
      </c>
      <c r="B48" s="46" t="s">
        <v>193</v>
      </c>
      <c r="C48" s="50"/>
      <c r="D48" s="50"/>
      <c r="E48" s="50"/>
      <c r="F48" s="50"/>
      <c r="G48" s="50"/>
      <c r="H48" s="50"/>
      <c r="I48" s="50">
        <v>107</v>
      </c>
      <c r="J48" s="50">
        <v>291</v>
      </c>
      <c r="K48" s="50"/>
      <c r="L48" s="50"/>
      <c r="M48" s="50"/>
      <c r="N48" s="50"/>
      <c r="O48" s="50"/>
      <c r="P48" s="50"/>
      <c r="Q48" s="50"/>
      <c r="R48" s="12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>
        <v>2695</v>
      </c>
      <c r="AO48" s="50"/>
      <c r="AP48" s="50"/>
      <c r="AQ48" s="50"/>
      <c r="AR48" s="50"/>
      <c r="AS48" s="50"/>
      <c r="AT48" s="50"/>
      <c r="AU48" s="38">
        <f t="shared" si="3"/>
        <v>3</v>
      </c>
      <c r="AV48" s="38" t="str">
        <f t="shared" si="2"/>
        <v>Amsterdam Maraton</v>
      </c>
    </row>
    <row r="49" spans="1:48" s="16" customFormat="1" ht="12" x14ac:dyDescent="0.15">
      <c r="A49" s="15" t="s">
        <v>119</v>
      </c>
      <c r="B49" s="46" t="s">
        <v>28</v>
      </c>
      <c r="C49" s="50"/>
      <c r="D49" s="50"/>
      <c r="E49" s="50"/>
      <c r="F49" s="50"/>
      <c r="G49" s="50"/>
      <c r="H49" s="50"/>
      <c r="I49" s="50"/>
      <c r="J49" s="50"/>
      <c r="K49" s="50"/>
      <c r="L49" s="50">
        <v>24</v>
      </c>
      <c r="M49" s="50"/>
      <c r="N49" s="50"/>
      <c r="O49" s="50"/>
      <c r="P49" s="50"/>
      <c r="Q49" s="50"/>
      <c r="R49" s="12"/>
      <c r="S49" s="50"/>
      <c r="T49" s="50"/>
      <c r="U49" s="50"/>
      <c r="V49" s="50">
        <v>9</v>
      </c>
      <c r="W49" s="50"/>
      <c r="X49" s="50"/>
      <c r="Y49" s="50"/>
      <c r="Z49" s="50"/>
      <c r="AA49" s="50"/>
      <c r="AB49" s="50"/>
      <c r="AC49" s="50"/>
      <c r="AD49" s="50">
        <v>331</v>
      </c>
      <c r="AE49" s="50"/>
      <c r="AF49" s="50"/>
      <c r="AG49" s="50"/>
      <c r="AH49" s="50"/>
      <c r="AI49" s="50">
        <v>124</v>
      </c>
      <c r="AJ49" s="50"/>
      <c r="AK49" s="50">
        <v>510</v>
      </c>
      <c r="AL49" s="50"/>
      <c r="AM49" s="50"/>
      <c r="AN49" s="50"/>
      <c r="AO49" s="50"/>
      <c r="AP49" s="50"/>
      <c r="AQ49" s="50"/>
      <c r="AR49" s="50">
        <v>39</v>
      </c>
      <c r="AS49" s="50"/>
      <c r="AT49" s="50"/>
      <c r="AU49" s="38">
        <f t="shared" si="3"/>
        <v>6</v>
      </c>
      <c r="AV49" s="38" t="str">
        <f t="shared" si="2"/>
        <v>Hytteplanmila</v>
      </c>
    </row>
    <row r="50" spans="1:48" s="16" customFormat="1" ht="12" x14ac:dyDescent="0.15">
      <c r="A50" s="15" t="s">
        <v>194</v>
      </c>
      <c r="B50" s="46" t="s">
        <v>68</v>
      </c>
      <c r="C50" s="50">
        <v>12</v>
      </c>
      <c r="D50" s="50"/>
      <c r="E50" s="50"/>
      <c r="F50" s="31">
        <v>1</v>
      </c>
      <c r="G50" s="50"/>
      <c r="H50" s="50"/>
      <c r="I50" s="50"/>
      <c r="J50" s="50"/>
      <c r="K50" s="50"/>
      <c r="L50" s="50"/>
      <c r="M50" s="50">
        <v>8</v>
      </c>
      <c r="N50" s="50"/>
      <c r="O50" s="50"/>
      <c r="P50" s="50"/>
      <c r="Q50" s="50"/>
      <c r="R50" s="1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38">
        <f t="shared" si="3"/>
        <v>3</v>
      </c>
      <c r="AV50" s="38" t="str">
        <f t="shared" si="2"/>
        <v>Gråkallen Opp</v>
      </c>
    </row>
    <row r="51" spans="1:48" s="32" customFormat="1" ht="12" x14ac:dyDescent="0.15">
      <c r="A51" s="48" t="s">
        <v>102</v>
      </c>
      <c r="B51" s="59" t="s">
        <v>195</v>
      </c>
      <c r="C51" s="51"/>
      <c r="D51" s="51">
        <v>130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8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38">
        <f t="shared" si="3"/>
        <v>1</v>
      </c>
      <c r="AV51" s="38" t="str">
        <f t="shared" si="2"/>
        <v>Silva Night Run, Trheim 5,5 km</v>
      </c>
    </row>
    <row r="52" spans="1:48" s="32" customFormat="1" ht="12" x14ac:dyDescent="0.15">
      <c r="A52" s="48" t="s">
        <v>103</v>
      </c>
      <c r="B52" s="59" t="s">
        <v>104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8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 t="s">
        <v>121</v>
      </c>
      <c r="AU52" s="38">
        <f t="shared" si="3"/>
        <v>1</v>
      </c>
      <c r="AV52" s="38" t="str">
        <f t="shared" si="2"/>
        <v>Løplabbets Ribbemaraton</v>
      </c>
    </row>
    <row r="53" spans="1:48" s="16" customFormat="1" ht="12" x14ac:dyDescent="0.15">
      <c r="A53" s="15"/>
      <c r="B53" s="1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9"/>
      <c r="AV53" s="38">
        <f t="shared" si="2"/>
        <v>0</v>
      </c>
    </row>
    <row r="54" spans="1:48" s="16" customFormat="1" thickBot="1" x14ac:dyDescent="0.2">
      <c r="A54" s="15"/>
      <c r="B54" s="12" t="s">
        <v>117</v>
      </c>
      <c r="C54" s="40">
        <f t="shared" ref="C54:AT54" si="4">COUNTA(C3:C53)</f>
        <v>5</v>
      </c>
      <c r="D54" s="40">
        <f t="shared" si="4"/>
        <v>6</v>
      </c>
      <c r="E54" s="40">
        <f t="shared" si="4"/>
        <v>1</v>
      </c>
      <c r="F54" s="40">
        <f t="shared" si="4"/>
        <v>4</v>
      </c>
      <c r="G54" s="40">
        <f t="shared" si="4"/>
        <v>5</v>
      </c>
      <c r="H54" s="40">
        <f t="shared" si="4"/>
        <v>3</v>
      </c>
      <c r="I54" s="40">
        <f t="shared" si="4"/>
        <v>4</v>
      </c>
      <c r="J54" s="40">
        <f t="shared" si="4"/>
        <v>5</v>
      </c>
      <c r="K54" s="40">
        <f t="shared" si="4"/>
        <v>1</v>
      </c>
      <c r="L54" s="40">
        <f t="shared" si="4"/>
        <v>2</v>
      </c>
      <c r="M54" s="40">
        <f t="shared" si="4"/>
        <v>6</v>
      </c>
      <c r="N54" s="40">
        <f t="shared" si="4"/>
        <v>4</v>
      </c>
      <c r="O54" s="40">
        <f t="shared" si="4"/>
        <v>1</v>
      </c>
      <c r="P54" s="40">
        <f t="shared" si="4"/>
        <v>4</v>
      </c>
      <c r="Q54" s="40">
        <f t="shared" si="4"/>
        <v>3</v>
      </c>
      <c r="R54" s="40">
        <f t="shared" si="4"/>
        <v>2</v>
      </c>
      <c r="S54" s="40">
        <f t="shared" si="4"/>
        <v>3</v>
      </c>
      <c r="T54" s="40">
        <f t="shared" si="4"/>
        <v>2</v>
      </c>
      <c r="U54" s="40">
        <f t="shared" si="4"/>
        <v>2</v>
      </c>
      <c r="V54" s="40">
        <f t="shared" si="4"/>
        <v>6</v>
      </c>
      <c r="W54" s="40">
        <f t="shared" si="4"/>
        <v>4</v>
      </c>
      <c r="X54" s="40">
        <f t="shared" si="4"/>
        <v>2</v>
      </c>
      <c r="Y54" s="40">
        <f t="shared" si="4"/>
        <v>6</v>
      </c>
      <c r="Z54" s="40">
        <f t="shared" si="4"/>
        <v>2</v>
      </c>
      <c r="AA54" s="40">
        <f t="shared" si="4"/>
        <v>1</v>
      </c>
      <c r="AB54" s="40">
        <f t="shared" si="4"/>
        <v>2</v>
      </c>
      <c r="AC54" s="40">
        <f t="shared" si="4"/>
        <v>1</v>
      </c>
      <c r="AD54" s="40">
        <f t="shared" si="4"/>
        <v>7</v>
      </c>
      <c r="AE54" s="40">
        <f t="shared" si="4"/>
        <v>3</v>
      </c>
      <c r="AF54" s="40">
        <f t="shared" si="4"/>
        <v>3</v>
      </c>
      <c r="AG54" s="40">
        <f t="shared" si="4"/>
        <v>1</v>
      </c>
      <c r="AH54" s="40">
        <f t="shared" si="4"/>
        <v>1</v>
      </c>
      <c r="AI54" s="40">
        <f t="shared" si="4"/>
        <v>7</v>
      </c>
      <c r="AJ54" s="40">
        <f t="shared" si="4"/>
        <v>3</v>
      </c>
      <c r="AK54" s="40">
        <f t="shared" si="4"/>
        <v>2</v>
      </c>
      <c r="AL54" s="40">
        <f t="shared" si="4"/>
        <v>1</v>
      </c>
      <c r="AM54" s="40">
        <f t="shared" si="4"/>
        <v>2</v>
      </c>
      <c r="AN54" s="40">
        <f t="shared" si="4"/>
        <v>4</v>
      </c>
      <c r="AO54" s="40">
        <f t="shared" si="4"/>
        <v>2</v>
      </c>
      <c r="AP54" s="40">
        <f t="shared" si="4"/>
        <v>1</v>
      </c>
      <c r="AQ54" s="40">
        <f t="shared" si="4"/>
        <v>5</v>
      </c>
      <c r="AR54" s="40">
        <f t="shared" si="4"/>
        <v>4</v>
      </c>
      <c r="AS54" s="40">
        <f t="shared" si="4"/>
        <v>1</v>
      </c>
      <c r="AT54" s="40">
        <f t="shared" si="4"/>
        <v>7</v>
      </c>
      <c r="AU54" s="40"/>
      <c r="AV54" s="41">
        <f>SUM(C54:AT54)</f>
        <v>141</v>
      </c>
    </row>
    <row r="55" spans="1:48" s="29" customFormat="1" thickTop="1" x14ac:dyDescent="0.15">
      <c r="A55" s="15"/>
      <c r="B55" s="73" t="s">
        <v>109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44"/>
      <c r="X55" s="44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2"/>
      <c r="AU55" s="44"/>
      <c r="AV55" s="39">
        <v>142</v>
      </c>
    </row>
    <row r="56" spans="1:48" s="30" customFormat="1" ht="133" x14ac:dyDescent="0.15">
      <c r="A56" s="10"/>
      <c r="B56" s="27">
        <f t="shared" ref="B56:G56" si="5">B2</f>
        <v>2023</v>
      </c>
      <c r="C56" s="25" t="str">
        <f t="shared" si="5"/>
        <v>Aris Ivàn</v>
      </c>
      <c r="D56" s="25" t="str">
        <f t="shared" si="5"/>
        <v>Aspli John Ole</v>
      </c>
      <c r="E56" s="25" t="str">
        <f t="shared" si="5"/>
        <v>Bakken Hedvig</v>
      </c>
      <c r="F56" s="25" t="str">
        <f t="shared" si="5"/>
        <v>Bakken Mali Eidnes</v>
      </c>
      <c r="G56" s="25" t="str">
        <f t="shared" si="5"/>
        <v>Bardal Lars Morten</v>
      </c>
      <c r="H56" s="25" t="str">
        <f t="shared" ref="H56:AT56" si="6">H2</f>
        <v>Balestrand Ola H</v>
      </c>
      <c r="I56" s="25" t="str">
        <f t="shared" si="6"/>
        <v>Bentsen Steffen</v>
      </c>
      <c r="J56" s="25" t="str">
        <f t="shared" si="6"/>
        <v>Bentzen Olaf</v>
      </c>
      <c r="K56" s="25" t="str">
        <f t="shared" si="6"/>
        <v>Berg Martine</v>
      </c>
      <c r="L56" s="25" t="str">
        <f t="shared" si="6"/>
        <v>Bolme Tor Jarle</v>
      </c>
      <c r="M56" s="25" t="str">
        <f t="shared" si="6"/>
        <v>Bergström Max</v>
      </c>
      <c r="N56" s="25" t="str">
        <f t="shared" si="6"/>
        <v>Børset Stein Ivar</v>
      </c>
      <c r="O56" s="25" t="str">
        <f t="shared" si="6"/>
        <v>Erikstad Stein Ove</v>
      </c>
      <c r="P56" s="25" t="str">
        <f t="shared" si="6"/>
        <v>Espelien Markus</v>
      </c>
      <c r="Q56" s="25" t="str">
        <f t="shared" si="6"/>
        <v>Fiske Jo Bjørnar</v>
      </c>
      <c r="R56" s="25" t="str">
        <f t="shared" si="6"/>
        <v>Forbord Kristian</v>
      </c>
      <c r="S56" s="25" t="str">
        <f t="shared" si="6"/>
        <v>Fremstad Stian</v>
      </c>
      <c r="T56" s="25" t="str">
        <f t="shared" si="6"/>
        <v>Hagen Lars</v>
      </c>
      <c r="U56" s="25" t="str">
        <f t="shared" si="6"/>
        <v>Hofstad Alexander</v>
      </c>
      <c r="V56" s="25" t="str">
        <f t="shared" si="6"/>
        <v>Langen Helge</v>
      </c>
      <c r="W56" s="25" t="str">
        <f t="shared" si="6"/>
        <v>Løfald Anders</v>
      </c>
      <c r="X56" s="25" t="str">
        <f t="shared" si="6"/>
        <v>Løfald Erik</v>
      </c>
      <c r="Y56" s="25" t="str">
        <f t="shared" si="6"/>
        <v>Moholdt Lars</v>
      </c>
      <c r="Z56" s="25" t="str">
        <f t="shared" si="6"/>
        <v>Nilsen Arnt Inge</v>
      </c>
      <c r="AA56" s="25" t="str">
        <f t="shared" si="6"/>
        <v>Nonstad Bård</v>
      </c>
      <c r="AB56" s="25" t="str">
        <f t="shared" si="6"/>
        <v>Norstad Inge</v>
      </c>
      <c r="AC56" s="25" t="str">
        <f t="shared" si="6"/>
        <v>Nyvik Lars</v>
      </c>
      <c r="AD56" s="25" t="str">
        <f t="shared" si="6"/>
        <v>Ofstad Sigmund</v>
      </c>
      <c r="AE56" s="25" t="str">
        <f t="shared" si="6"/>
        <v>Oldervoll Stian</v>
      </c>
      <c r="AF56" s="25" t="str">
        <f t="shared" si="6"/>
        <v>Olsen Terje</v>
      </c>
      <c r="AG56" s="25" t="str">
        <f t="shared" si="6"/>
        <v>Reppesgaard Øystein Riise</v>
      </c>
      <c r="AH56" s="25" t="str">
        <f t="shared" si="6"/>
        <v>Romundstad Jan</v>
      </c>
      <c r="AI56" s="25" t="str">
        <f t="shared" si="6"/>
        <v>Skjermo Ola Andreas</v>
      </c>
      <c r="AJ56" s="25" t="str">
        <f t="shared" si="6"/>
        <v>Svinsås Morten</v>
      </c>
      <c r="AK56" s="25" t="str">
        <f t="shared" si="6"/>
        <v>Sæterbø Ole</v>
      </c>
      <c r="AL56" s="25" t="str">
        <f t="shared" si="6"/>
        <v>Sæther Bjørn</v>
      </c>
      <c r="AM56" s="25" t="str">
        <f t="shared" si="6"/>
        <v>Sæther Pål</v>
      </c>
      <c r="AN56" s="25" t="str">
        <f t="shared" si="6"/>
        <v>Søyland Vetle</v>
      </c>
      <c r="AO56" s="25" t="str">
        <f t="shared" si="6"/>
        <v>Thomasli Tine</v>
      </c>
      <c r="AP56" s="25" t="str">
        <f t="shared" si="6"/>
        <v>Tranvåg Joachim</v>
      </c>
      <c r="AQ56" s="25" t="str">
        <f t="shared" si="6"/>
        <v>Vonheim Bjørn</v>
      </c>
      <c r="AR56" s="25" t="str">
        <f t="shared" si="6"/>
        <v>Wærnes Andreas Dahlø</v>
      </c>
      <c r="AS56" s="25" t="str">
        <f t="shared" si="6"/>
        <v>Aalbu Steinar</v>
      </c>
      <c r="AT56" s="25" t="str">
        <f t="shared" si="6"/>
        <v>Aasbø Henrik</v>
      </c>
      <c r="AU56" s="25"/>
      <c r="AV56" s="27">
        <f>B2</f>
        <v>2023</v>
      </c>
    </row>
    <row r="57" spans="1:48" customFormat="1" ht="23" x14ac:dyDescent="0.25">
      <c r="A57" s="68" t="str">
        <f>A1</f>
        <v>LØP UTENFOR BANE (senior &amp; junior)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42"/>
      <c r="AI57" s="42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70"/>
    </row>
    <row r="58" spans="1:48" s="29" customFormat="1" ht="12" x14ac:dyDescent="0.15">
      <c r="A58" s="17"/>
      <c r="B58" s="16" t="s">
        <v>17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s="29" customFormat="1" x14ac:dyDescent="0.15">
      <c r="A59" s="17"/>
      <c r="B59" s="16" t="s">
        <v>18</v>
      </c>
      <c r="C59" s="31">
        <v>1</v>
      </c>
      <c r="D59" s="31">
        <v>1</v>
      </c>
      <c r="E59" s="62"/>
      <c r="F59"/>
      <c r="G59"/>
      <c r="H59"/>
      <c r="I59"/>
      <c r="J59"/>
      <c r="K5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1:48" s="29" customFormat="1" ht="12" x14ac:dyDescent="0.15">
      <c r="A60" s="17"/>
      <c r="B60" s="16" t="s">
        <v>43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1:48" s="29" customFormat="1" ht="12" x14ac:dyDescent="0.15">
      <c r="A61" s="29" t="s">
        <v>29</v>
      </c>
      <c r="B61" s="16" t="s">
        <v>22</v>
      </c>
      <c r="AD61" s="16"/>
      <c r="AE61" s="16"/>
      <c r="AF61" s="16"/>
      <c r="AG61" s="16"/>
      <c r="AH61" s="16"/>
    </row>
    <row r="63" spans="1:48" x14ac:dyDescent="0.15">
      <c r="C63" s="28">
        <v>1</v>
      </c>
      <c r="D63" s="28">
        <f>C63+1</f>
        <v>2</v>
      </c>
      <c r="E63" s="28">
        <f t="shared" ref="E63:AI63" si="7">D63+1</f>
        <v>3</v>
      </c>
      <c r="F63" s="28">
        <f t="shared" si="7"/>
        <v>4</v>
      </c>
      <c r="G63" s="28">
        <f t="shared" si="7"/>
        <v>5</v>
      </c>
      <c r="H63" s="28">
        <f t="shared" si="7"/>
        <v>6</v>
      </c>
      <c r="I63" s="28">
        <f t="shared" si="7"/>
        <v>7</v>
      </c>
      <c r="J63" s="28">
        <f t="shared" si="7"/>
        <v>8</v>
      </c>
      <c r="K63" s="28">
        <f t="shared" si="7"/>
        <v>9</v>
      </c>
      <c r="L63" s="28">
        <f t="shared" si="7"/>
        <v>10</v>
      </c>
      <c r="M63" s="28">
        <f t="shared" si="7"/>
        <v>11</v>
      </c>
      <c r="N63" s="28">
        <f t="shared" si="7"/>
        <v>12</v>
      </c>
      <c r="O63" s="28">
        <f t="shared" si="7"/>
        <v>13</v>
      </c>
      <c r="P63" s="28">
        <f t="shared" si="7"/>
        <v>14</v>
      </c>
      <c r="Q63" s="28">
        <f t="shared" si="7"/>
        <v>15</v>
      </c>
      <c r="R63" s="28">
        <f t="shared" si="7"/>
        <v>16</v>
      </c>
      <c r="S63" s="28">
        <f t="shared" si="7"/>
        <v>17</v>
      </c>
      <c r="T63" s="28">
        <f t="shared" si="7"/>
        <v>18</v>
      </c>
      <c r="U63" s="28">
        <f t="shared" si="7"/>
        <v>19</v>
      </c>
      <c r="V63" s="28">
        <f t="shared" si="7"/>
        <v>20</v>
      </c>
      <c r="W63" s="28">
        <f t="shared" si="7"/>
        <v>21</v>
      </c>
      <c r="X63" s="28">
        <f t="shared" si="7"/>
        <v>22</v>
      </c>
      <c r="Y63" s="28">
        <f t="shared" si="7"/>
        <v>23</v>
      </c>
      <c r="Z63" s="28">
        <f t="shared" si="7"/>
        <v>24</v>
      </c>
      <c r="AA63" s="28">
        <f t="shared" si="7"/>
        <v>25</v>
      </c>
      <c r="AB63" s="28">
        <f t="shared" si="7"/>
        <v>26</v>
      </c>
      <c r="AC63" s="28">
        <f t="shared" si="7"/>
        <v>27</v>
      </c>
      <c r="AD63" s="28">
        <f t="shared" si="7"/>
        <v>28</v>
      </c>
      <c r="AE63" s="28">
        <f t="shared" si="7"/>
        <v>29</v>
      </c>
      <c r="AF63" s="28">
        <f t="shared" si="7"/>
        <v>30</v>
      </c>
      <c r="AG63" s="28">
        <f t="shared" si="7"/>
        <v>31</v>
      </c>
      <c r="AH63" s="28">
        <f t="shared" si="7"/>
        <v>32</v>
      </c>
      <c r="AI63" s="28">
        <f t="shared" si="7"/>
        <v>33</v>
      </c>
      <c r="AJ63" s="28">
        <f t="shared" ref="AJ63" si="8">AI63+1</f>
        <v>34</v>
      </c>
      <c r="AK63" s="28">
        <f t="shared" ref="AK63" si="9">AJ63+1</f>
        <v>35</v>
      </c>
      <c r="AL63" s="28">
        <f t="shared" ref="AL63" si="10">AK63+1</f>
        <v>36</v>
      </c>
      <c r="AM63" s="28">
        <f t="shared" ref="AM63" si="11">AL63+1</f>
        <v>37</v>
      </c>
      <c r="AN63" s="28">
        <f t="shared" ref="AN63" si="12">AM63+1</f>
        <v>38</v>
      </c>
      <c r="AO63" s="28">
        <f t="shared" ref="AO63" si="13">AN63+1</f>
        <v>39</v>
      </c>
      <c r="AP63" s="28">
        <f t="shared" ref="AP63" si="14">AO63+1</f>
        <v>40</v>
      </c>
      <c r="AQ63" s="28">
        <f t="shared" ref="AQ63" si="15">AP63+1</f>
        <v>41</v>
      </c>
      <c r="AR63" s="28">
        <f t="shared" ref="AR63" si="16">AQ63+1</f>
        <v>42</v>
      </c>
      <c r="AS63" s="28">
        <f t="shared" ref="AS63" si="17">AR63+1</f>
        <v>43</v>
      </c>
      <c r="AT63" s="28">
        <f t="shared" ref="AT63" si="18">AS63+1</f>
        <v>44</v>
      </c>
    </row>
  </sheetData>
  <mergeCells count="6">
    <mergeCell ref="A1:AG1"/>
    <mergeCell ref="AJ1:AV1"/>
    <mergeCell ref="A57:AG57"/>
    <mergeCell ref="AJ57:AV57"/>
    <mergeCell ref="Y55:AT55"/>
    <mergeCell ref="B55:V55"/>
  </mergeCells>
  <phoneticPr fontId="0" type="noConversion"/>
  <pageMargins left="0.19685039370078741" right="0.15748031496062992" top="0.19685039370078741" bottom="0.19685039370078741" header="0.15748031496062992" footer="0.1574803149606299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showGridLines="0" zoomScaleNormal="100" workbookViewId="0">
      <pane ySplit="2" topLeftCell="A3" activePane="bottomLeft" state="frozen"/>
      <selection pane="bottomLeft" activeCell="B23" sqref="B23"/>
    </sheetView>
  </sheetViews>
  <sheetFormatPr baseColWidth="10" defaultColWidth="9.1640625" defaultRowHeight="16" x14ac:dyDescent="0.2"/>
  <cols>
    <col min="1" max="1" width="7.5" style="8" customWidth="1"/>
    <col min="2" max="2" width="37.83203125" style="8" customWidth="1"/>
    <col min="3" max="4" width="3.33203125" style="11" customWidth="1"/>
    <col min="5" max="5" width="3.33203125" style="11" bestFit="1" customWidth="1"/>
    <col min="6" max="6" width="3.33203125" style="11" customWidth="1"/>
    <col min="7" max="7" width="3.6640625" style="11" bestFit="1" customWidth="1"/>
    <col min="8" max="8" width="37.5" style="11" bestFit="1" customWidth="1"/>
    <col min="9" max="16384" width="9.1640625" style="8"/>
  </cols>
  <sheetData>
    <row r="1" spans="1:8" s="9" customFormat="1" ht="28" x14ac:dyDescent="0.3">
      <c r="A1" s="74" t="s">
        <v>10</v>
      </c>
      <c r="B1" s="75"/>
      <c r="C1" s="75"/>
      <c r="D1" s="75"/>
      <c r="E1" s="75"/>
      <c r="F1" s="75"/>
      <c r="G1" s="76"/>
      <c r="H1" s="11"/>
    </row>
    <row r="2" spans="1:8" ht="106" x14ac:dyDescent="0.2">
      <c r="A2" s="6"/>
      <c r="B2" s="7">
        <v>2023</v>
      </c>
      <c r="C2" s="13" t="s">
        <v>132</v>
      </c>
      <c r="D2" s="13" t="s">
        <v>41</v>
      </c>
      <c r="E2" s="13" t="s">
        <v>24</v>
      </c>
      <c r="F2" s="13" t="s">
        <v>39</v>
      </c>
      <c r="G2" s="13" t="s">
        <v>11</v>
      </c>
    </row>
    <row r="3" spans="1:8" s="11" customFormat="1" ht="15" x14ac:dyDescent="0.2">
      <c r="A3" s="67" t="s">
        <v>131</v>
      </c>
      <c r="B3" s="64" t="s">
        <v>73</v>
      </c>
      <c r="C3" s="64">
        <v>1</v>
      </c>
      <c r="D3" s="64">
        <v>3</v>
      </c>
      <c r="E3" s="64">
        <v>1</v>
      </c>
      <c r="F3" s="64">
        <v>10</v>
      </c>
      <c r="G3" s="64">
        <f>COUNTA(C3:F3)</f>
        <v>4</v>
      </c>
      <c r="H3" s="11" t="str">
        <f t="shared" ref="H3:H11" si="0">B3</f>
        <v>VK 3.000m Ranheimshallen</v>
      </c>
    </row>
    <row r="4" spans="1:8" s="11" customFormat="1" ht="15" x14ac:dyDescent="0.2">
      <c r="A4" s="67" t="s">
        <v>166</v>
      </c>
      <c r="B4" s="64" t="s">
        <v>90</v>
      </c>
      <c r="C4" s="64"/>
      <c r="D4" s="64"/>
      <c r="E4" s="64">
        <v>4</v>
      </c>
      <c r="F4" s="64"/>
      <c r="G4" s="64">
        <f>COUNTA(C4:F4)</f>
        <v>1</v>
      </c>
      <c r="H4" s="11" t="str">
        <f t="shared" si="0"/>
        <v>Bisletmila</v>
      </c>
    </row>
    <row r="5" spans="1:8" s="11" customFormat="1" ht="15" x14ac:dyDescent="0.2">
      <c r="A5" s="67" t="s">
        <v>160</v>
      </c>
      <c r="B5" s="64" t="s">
        <v>161</v>
      </c>
      <c r="C5" s="64"/>
      <c r="D5" s="64"/>
      <c r="E5" s="64">
        <v>1</v>
      </c>
      <c r="F5" s="64"/>
      <c r="G5" s="64">
        <f>COUNTA(C5:F5)</f>
        <v>1</v>
      </c>
      <c r="H5" s="11" t="str">
        <f t="shared" si="0"/>
        <v>Nybrottkarusell, 3.000m</v>
      </c>
    </row>
    <row r="6" spans="1:8" s="11" customFormat="1" ht="15" x14ac:dyDescent="0.2">
      <c r="A6" s="67" t="s">
        <v>91</v>
      </c>
      <c r="B6" s="64" t="s">
        <v>163</v>
      </c>
      <c r="C6" s="64"/>
      <c r="D6" s="64">
        <v>1</v>
      </c>
      <c r="E6" s="64"/>
      <c r="F6" s="64"/>
      <c r="G6" s="64">
        <f t="shared" ref="G6:G9" si="1">COUNTA(C6:F6)</f>
        <v>1</v>
      </c>
      <c r="H6" s="11" t="str">
        <f t="shared" si="0"/>
        <v>Trondheimslekene, 3.000m</v>
      </c>
    </row>
    <row r="7" spans="1:8" s="11" customFormat="1" ht="15" x14ac:dyDescent="0.2">
      <c r="A7" s="67" t="s">
        <v>170</v>
      </c>
      <c r="B7" s="64" t="s">
        <v>171</v>
      </c>
      <c r="C7" s="64"/>
      <c r="D7" s="64"/>
      <c r="E7" s="64">
        <v>2</v>
      </c>
      <c r="F7" s="64"/>
      <c r="G7" s="64">
        <f t="shared" si="1"/>
        <v>1</v>
      </c>
      <c r="H7" s="11" t="str">
        <f t="shared" si="0"/>
        <v>Sømna, 5.000m</v>
      </c>
    </row>
    <row r="8" spans="1:8" s="11" customFormat="1" ht="15" x14ac:dyDescent="0.2">
      <c r="A8" s="67" t="s">
        <v>185</v>
      </c>
      <c r="B8" s="64" t="s">
        <v>99</v>
      </c>
      <c r="C8" s="64"/>
      <c r="D8" s="64" t="s">
        <v>176</v>
      </c>
      <c r="E8" s="64"/>
      <c r="F8" s="64"/>
      <c r="G8" s="64">
        <f t="shared" si="1"/>
        <v>1</v>
      </c>
      <c r="H8" s="11" t="str">
        <f t="shared" si="0"/>
        <v>"3.000m for alle", Trheim Stadion</v>
      </c>
    </row>
    <row r="9" spans="1:8" s="11" customFormat="1" ht="15" x14ac:dyDescent="0.2">
      <c r="A9" s="67" t="s">
        <v>66</v>
      </c>
      <c r="B9" s="64" t="s">
        <v>186</v>
      </c>
      <c r="C9" s="64"/>
      <c r="D9" s="64">
        <v>1</v>
      </c>
      <c r="E9" s="64"/>
      <c r="F9" s="64"/>
      <c r="G9" s="64">
        <f t="shared" si="1"/>
        <v>1</v>
      </c>
      <c r="H9" s="11" t="str">
        <f t="shared" si="0"/>
        <v>Seriestevne, 5.000m, Øv Minde</v>
      </c>
    </row>
    <row r="10" spans="1:8" s="35" customFormat="1" ht="15" x14ac:dyDescent="0.2">
      <c r="A10" s="33"/>
      <c r="B10" s="34"/>
      <c r="C10" s="64"/>
      <c r="D10" s="64"/>
      <c r="E10" s="64"/>
      <c r="F10" s="64"/>
      <c r="G10" s="64"/>
      <c r="H10" s="11"/>
    </row>
    <row r="11" spans="1:8" s="35" customFormat="1" ht="7.5" customHeight="1" x14ac:dyDescent="0.2">
      <c r="A11" s="34"/>
      <c r="B11" s="34"/>
      <c r="C11" s="64"/>
      <c r="D11" s="64"/>
      <c r="E11" s="64"/>
      <c r="F11" s="64"/>
      <c r="G11" s="64">
        <f>COUNTA(C11:F11)</f>
        <v>0</v>
      </c>
      <c r="H11" s="11">
        <f t="shared" si="0"/>
        <v>0</v>
      </c>
    </row>
    <row r="12" spans="1:8" s="35" customFormat="1" ht="21" customHeight="1" thickBot="1" x14ac:dyDescent="0.25">
      <c r="A12" s="36"/>
      <c r="B12" s="34" t="s">
        <v>117</v>
      </c>
      <c r="C12" s="65">
        <f>COUNTA(C3:C11)</f>
        <v>1</v>
      </c>
      <c r="D12" s="65">
        <f>COUNTA(D3:D11)</f>
        <v>4</v>
      </c>
      <c r="E12" s="65">
        <f>COUNTA(E3:E11)</f>
        <v>4</v>
      </c>
      <c r="F12" s="65">
        <f>COUNTA(F3:F11)</f>
        <v>1</v>
      </c>
      <c r="G12" s="65">
        <f>SUM(G3:G11)</f>
        <v>10</v>
      </c>
      <c r="H12" s="11"/>
    </row>
    <row r="13" spans="1:8" s="35" customFormat="1" thickTop="1" x14ac:dyDescent="0.2">
      <c r="A13" s="37"/>
      <c r="B13" s="35" t="s">
        <v>109</v>
      </c>
      <c r="C13" s="11"/>
      <c r="D13" s="11"/>
      <c r="E13" s="11"/>
      <c r="F13" s="11"/>
      <c r="G13" s="11">
        <v>8</v>
      </c>
      <c r="H13" s="66"/>
    </row>
    <row r="14" spans="1:8" s="11" customFormat="1" ht="15" x14ac:dyDescent="0.2">
      <c r="B14" s="11" t="s">
        <v>56</v>
      </c>
    </row>
    <row r="15" spans="1:8" s="11" customFormat="1" ht="15" x14ac:dyDescent="0.2">
      <c r="B15" s="60" t="s">
        <v>59</v>
      </c>
      <c r="C15" s="60"/>
      <c r="D15" s="60"/>
    </row>
    <row r="16" spans="1:8" s="11" customFormat="1" ht="15" x14ac:dyDescent="0.2"/>
    <row r="17" s="11" customFormat="1" ht="15" x14ac:dyDescent="0.2"/>
    <row r="18" s="11" customFormat="1" ht="15" x14ac:dyDescent="0.2"/>
    <row r="19" s="11" customFormat="1" ht="15" x14ac:dyDescent="0.2"/>
    <row r="20" s="11" customFormat="1" ht="15" x14ac:dyDescent="0.2"/>
    <row r="21" s="11" customFormat="1" ht="15" x14ac:dyDescent="0.2"/>
    <row r="45" s="11" customFormat="1" ht="15" x14ac:dyDescent="0.2"/>
  </sheetData>
  <mergeCells count="1">
    <mergeCell ref="A1:G1"/>
  </mergeCells>
  <phoneticPr fontId="0" type="noConversion"/>
  <printOptions horizontalCentered="1" gridLinesSet="0"/>
  <pageMargins left="0.74803149606299213" right="0.82677165354330717" top="0.2" bottom="0.2" header="0.15748031496062992" footer="0.15748031496062992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7"/>
  <sheetViews>
    <sheetView showGridLines="0" tabSelected="1" workbookViewId="0">
      <pane ySplit="2" topLeftCell="A3" activePane="bottomLeft" state="frozen"/>
      <selection pane="bottomLeft" activeCell="P57" sqref="P57"/>
    </sheetView>
  </sheetViews>
  <sheetFormatPr baseColWidth="10" defaultColWidth="9.1640625" defaultRowHeight="13" x14ac:dyDescent="0.15"/>
  <cols>
    <col min="1" max="1" width="27.5" style="2" bestFit="1" customWidth="1"/>
    <col min="2" max="2" width="4" style="2" bestFit="1" customWidth="1"/>
    <col min="3" max="3" width="4" style="2" customWidth="1"/>
    <col min="4" max="5" width="4" style="2" bestFit="1" customWidth="1"/>
    <col min="6" max="6" width="4" style="2" customWidth="1"/>
    <col min="7" max="7" width="4" style="2" bestFit="1" customWidth="1"/>
    <col min="8" max="8" width="5.1640625" style="2" bestFit="1" customWidth="1"/>
    <col min="9" max="9" width="4" style="2" bestFit="1" customWidth="1"/>
    <col min="10" max="11" width="5.1640625" style="2" bestFit="1" customWidth="1"/>
    <col min="12" max="12" width="9.1640625" style="2"/>
    <col min="13" max="13" width="3.5" style="2" bestFit="1" customWidth="1"/>
    <col min="14" max="16384" width="9.1640625" style="2"/>
  </cols>
  <sheetData>
    <row r="1" spans="1:13" s="3" customFormat="1" ht="21" x14ac:dyDescent="0.25">
      <c r="A1" s="18" t="s">
        <v>23</v>
      </c>
      <c r="B1" s="77"/>
      <c r="C1" s="77"/>
      <c r="D1" s="77"/>
      <c r="E1" s="77"/>
      <c r="F1" s="77"/>
      <c r="G1" s="77"/>
      <c r="H1" s="78" t="s">
        <v>12</v>
      </c>
      <c r="I1" s="79"/>
      <c r="J1" s="79"/>
      <c r="K1" s="80"/>
    </row>
    <row r="2" spans="1:13" s="4" customFormat="1" ht="139.5" customHeight="1" x14ac:dyDescent="0.15">
      <c r="A2" s="1">
        <v>2023</v>
      </c>
      <c r="B2" s="13" t="s">
        <v>38</v>
      </c>
      <c r="C2" s="13" t="s">
        <v>34</v>
      </c>
      <c r="D2" s="13" t="s">
        <v>8</v>
      </c>
      <c r="E2" s="13" t="s">
        <v>9</v>
      </c>
      <c r="F2" s="13" t="s">
        <v>108</v>
      </c>
      <c r="G2" s="13" t="s">
        <v>188</v>
      </c>
      <c r="H2" s="14" t="s">
        <v>13</v>
      </c>
      <c r="I2" s="14" t="s">
        <v>16</v>
      </c>
      <c r="J2" s="14" t="s">
        <v>26</v>
      </c>
      <c r="K2" s="5" t="s">
        <v>14</v>
      </c>
    </row>
    <row r="3" spans="1:13" s="21" customFormat="1" ht="15" x14ac:dyDescent="0.2">
      <c r="A3" s="19" t="s">
        <v>157</v>
      </c>
      <c r="B3" s="19"/>
      <c r="C3" s="19" t="s">
        <v>29</v>
      </c>
      <c r="D3" s="19"/>
      <c r="E3" s="19"/>
      <c r="F3" s="19"/>
      <c r="G3" s="19"/>
      <c r="H3" s="20">
        <f t="shared" ref="H3:H52" si="0">SUM(B3:G3)</f>
        <v>0</v>
      </c>
      <c r="I3" s="20"/>
      <c r="J3" s="20">
        <v>5</v>
      </c>
      <c r="K3" s="20">
        <f t="shared" ref="K3:K52" si="1">SUM(H3:J3)</f>
        <v>5</v>
      </c>
      <c r="M3" s="21">
        <v>1</v>
      </c>
    </row>
    <row r="4" spans="1:13" s="21" customFormat="1" ht="15" x14ac:dyDescent="0.2">
      <c r="A4" s="19" t="s">
        <v>36</v>
      </c>
      <c r="B4" s="19"/>
      <c r="C4" s="19"/>
      <c r="D4" s="19"/>
      <c r="E4" s="19">
        <v>1</v>
      </c>
      <c r="F4" s="19"/>
      <c r="G4" s="19"/>
      <c r="H4" s="20">
        <f t="shared" ref="H4" si="2">SUM(B4:G4)</f>
        <v>1</v>
      </c>
      <c r="I4" s="20"/>
      <c r="J4" s="20">
        <v>6</v>
      </c>
      <c r="K4" s="20">
        <f t="shared" ref="K4" si="3">SUM(H4:J4)</f>
        <v>7</v>
      </c>
      <c r="M4" s="21">
        <f>M3+1</f>
        <v>2</v>
      </c>
    </row>
    <row r="5" spans="1:13" s="21" customFormat="1" ht="15" x14ac:dyDescent="0.2">
      <c r="A5" s="19" t="s">
        <v>184</v>
      </c>
      <c r="B5" s="19"/>
      <c r="C5" s="19"/>
      <c r="D5" s="19"/>
      <c r="E5" s="19"/>
      <c r="F5" s="19">
        <v>4</v>
      </c>
      <c r="G5" s="19"/>
      <c r="H5" s="20">
        <f t="shared" si="0"/>
        <v>4</v>
      </c>
      <c r="I5" s="20"/>
      <c r="J5" s="20">
        <v>1</v>
      </c>
      <c r="K5" s="20">
        <f t="shared" si="1"/>
        <v>5</v>
      </c>
      <c r="M5" s="21">
        <f t="shared" ref="M5:M52" si="4">M4+1</f>
        <v>3</v>
      </c>
    </row>
    <row r="6" spans="1:13" s="21" customFormat="1" ht="15" x14ac:dyDescent="0.2">
      <c r="A6" s="19" t="s">
        <v>87</v>
      </c>
      <c r="B6" s="19"/>
      <c r="C6" s="19"/>
      <c r="D6" s="19">
        <v>6</v>
      </c>
      <c r="E6" s="19"/>
      <c r="F6" s="19"/>
      <c r="G6" s="19"/>
      <c r="H6" s="20">
        <f t="shared" si="0"/>
        <v>6</v>
      </c>
      <c r="I6" s="20"/>
      <c r="J6" s="20">
        <v>4</v>
      </c>
      <c r="K6" s="20">
        <f t="shared" si="1"/>
        <v>10</v>
      </c>
      <c r="M6" s="21">
        <f t="shared" si="4"/>
        <v>4</v>
      </c>
    </row>
    <row r="7" spans="1:13" s="21" customFormat="1" ht="15" x14ac:dyDescent="0.2">
      <c r="A7" s="19" t="s">
        <v>35</v>
      </c>
      <c r="B7" s="19"/>
      <c r="C7" s="19"/>
      <c r="D7" s="19">
        <v>1</v>
      </c>
      <c r="E7" s="19"/>
      <c r="F7" s="19"/>
      <c r="G7" s="19"/>
      <c r="H7" s="20">
        <f t="shared" si="0"/>
        <v>1</v>
      </c>
      <c r="I7" s="20">
        <v>1</v>
      </c>
      <c r="J7" s="20">
        <v>3</v>
      </c>
      <c r="K7" s="20">
        <f t="shared" si="1"/>
        <v>5</v>
      </c>
      <c r="M7" s="21">
        <f t="shared" si="4"/>
        <v>5</v>
      </c>
    </row>
    <row r="8" spans="1:13" s="21" customFormat="1" ht="15" x14ac:dyDescent="0.2">
      <c r="A8" s="47" t="s">
        <v>21</v>
      </c>
      <c r="B8" s="19"/>
      <c r="C8" s="19"/>
      <c r="D8" s="19">
        <v>3</v>
      </c>
      <c r="E8" s="19"/>
      <c r="F8" s="19"/>
      <c r="G8" s="19"/>
      <c r="H8" s="20">
        <f t="shared" si="0"/>
        <v>3</v>
      </c>
      <c r="I8" s="20"/>
      <c r="J8" s="20">
        <v>5</v>
      </c>
      <c r="K8" s="20">
        <f t="shared" si="1"/>
        <v>8</v>
      </c>
      <c r="M8" s="21">
        <f t="shared" si="4"/>
        <v>6</v>
      </c>
    </row>
    <row r="9" spans="1:13" s="21" customFormat="1" ht="15" x14ac:dyDescent="0.2">
      <c r="A9" s="47" t="s">
        <v>180</v>
      </c>
      <c r="B9" s="19"/>
      <c r="C9" s="19"/>
      <c r="D9" s="19"/>
      <c r="E9" s="19"/>
      <c r="F9" s="19">
        <v>1</v>
      </c>
      <c r="G9" s="19"/>
      <c r="H9" s="20">
        <f t="shared" si="0"/>
        <v>1</v>
      </c>
      <c r="I9" s="20"/>
      <c r="J9" s="20">
        <v>1</v>
      </c>
      <c r="K9" s="20">
        <f t="shared" si="1"/>
        <v>2</v>
      </c>
      <c r="M9" s="21">
        <f t="shared" si="4"/>
        <v>7</v>
      </c>
    </row>
    <row r="10" spans="1:13" s="21" customFormat="1" ht="15" x14ac:dyDescent="0.2">
      <c r="A10" s="47" t="s">
        <v>142</v>
      </c>
      <c r="B10" s="19"/>
      <c r="C10" s="19"/>
      <c r="D10" s="19">
        <v>1</v>
      </c>
      <c r="E10" s="19"/>
      <c r="F10" s="19"/>
      <c r="G10" s="19"/>
      <c r="H10" s="20">
        <f t="shared" si="0"/>
        <v>1</v>
      </c>
      <c r="I10" s="20"/>
      <c r="J10" s="20">
        <v>4</v>
      </c>
      <c r="K10" s="20">
        <f t="shared" si="1"/>
        <v>5</v>
      </c>
      <c r="M10" s="21">
        <f t="shared" si="4"/>
        <v>8</v>
      </c>
    </row>
    <row r="11" spans="1:13" s="21" customFormat="1" ht="15" x14ac:dyDescent="0.2">
      <c r="A11" s="19" t="s">
        <v>45</v>
      </c>
      <c r="B11" s="19"/>
      <c r="C11" s="19">
        <v>1</v>
      </c>
      <c r="D11" s="19"/>
      <c r="E11" s="19"/>
      <c r="F11" s="19"/>
      <c r="G11" s="19"/>
      <c r="H11" s="20">
        <f t="shared" si="0"/>
        <v>1</v>
      </c>
      <c r="I11" s="20"/>
      <c r="J11" s="20">
        <v>4</v>
      </c>
      <c r="K11" s="20">
        <f t="shared" si="1"/>
        <v>5</v>
      </c>
      <c r="M11" s="21">
        <f t="shared" si="4"/>
        <v>9</v>
      </c>
    </row>
    <row r="12" spans="1:13" s="21" customFormat="1" ht="15" x14ac:dyDescent="0.2">
      <c r="A12" s="19" t="s">
        <v>69</v>
      </c>
      <c r="B12" s="19"/>
      <c r="C12" s="19"/>
      <c r="D12" s="19"/>
      <c r="E12" s="19"/>
      <c r="F12" s="19"/>
      <c r="G12" s="19"/>
      <c r="H12" s="20">
        <f t="shared" si="0"/>
        <v>0</v>
      </c>
      <c r="I12" s="20"/>
      <c r="J12" s="20">
        <v>6</v>
      </c>
      <c r="K12" s="20">
        <f t="shared" si="1"/>
        <v>6</v>
      </c>
      <c r="M12" s="21">
        <f t="shared" si="4"/>
        <v>10</v>
      </c>
    </row>
    <row r="13" spans="1:13" s="21" customFormat="1" ht="15" x14ac:dyDescent="0.2">
      <c r="A13" s="19" t="s">
        <v>1</v>
      </c>
      <c r="B13" s="19"/>
      <c r="C13" s="19"/>
      <c r="D13" s="19"/>
      <c r="E13" s="19">
        <v>1</v>
      </c>
      <c r="F13" s="19"/>
      <c r="G13" s="19"/>
      <c r="H13" s="20">
        <f t="shared" si="0"/>
        <v>1</v>
      </c>
      <c r="I13" s="20"/>
      <c r="J13" s="20">
        <v>2</v>
      </c>
      <c r="K13" s="20">
        <f t="shared" si="1"/>
        <v>3</v>
      </c>
      <c r="M13" s="21">
        <f t="shared" si="4"/>
        <v>11</v>
      </c>
    </row>
    <row r="14" spans="1:13" s="21" customFormat="1" ht="15" x14ac:dyDescent="0.2">
      <c r="A14" s="19" t="s">
        <v>75</v>
      </c>
      <c r="B14" s="19"/>
      <c r="C14" s="19">
        <v>1</v>
      </c>
      <c r="D14" s="19"/>
      <c r="E14" s="19"/>
      <c r="F14" s="19"/>
      <c r="G14" s="19"/>
      <c r="H14" s="20">
        <f t="shared" si="0"/>
        <v>1</v>
      </c>
      <c r="I14" s="20"/>
      <c r="J14" s="20"/>
      <c r="K14" s="20">
        <f t="shared" si="1"/>
        <v>1</v>
      </c>
      <c r="M14" s="21">
        <f t="shared" si="4"/>
        <v>12</v>
      </c>
    </row>
    <row r="15" spans="1:13" s="21" customFormat="1" ht="15" x14ac:dyDescent="0.2">
      <c r="A15" s="19" t="s">
        <v>2</v>
      </c>
      <c r="B15" s="19"/>
      <c r="C15" s="19"/>
      <c r="D15" s="19"/>
      <c r="E15" s="19">
        <v>1</v>
      </c>
      <c r="F15" s="19"/>
      <c r="G15" s="19"/>
      <c r="H15" s="20">
        <f t="shared" si="0"/>
        <v>1</v>
      </c>
      <c r="I15" s="20"/>
      <c r="J15" s="20">
        <v>4</v>
      </c>
      <c r="K15" s="20">
        <f t="shared" si="1"/>
        <v>5</v>
      </c>
      <c r="M15" s="21">
        <f t="shared" si="4"/>
        <v>13</v>
      </c>
    </row>
    <row r="16" spans="1:13" s="21" customFormat="1" ht="15" x14ac:dyDescent="0.2">
      <c r="A16" s="19" t="s">
        <v>71</v>
      </c>
      <c r="B16" s="19"/>
      <c r="C16" s="19"/>
      <c r="D16" s="19"/>
      <c r="E16" s="19"/>
      <c r="F16" s="19"/>
      <c r="G16" s="19"/>
      <c r="H16" s="20">
        <f t="shared" si="0"/>
        <v>0</v>
      </c>
      <c r="I16" s="20"/>
      <c r="J16" s="20">
        <v>1</v>
      </c>
      <c r="K16" s="20">
        <f t="shared" si="1"/>
        <v>1</v>
      </c>
      <c r="M16" s="21">
        <f t="shared" si="4"/>
        <v>14</v>
      </c>
    </row>
    <row r="17" spans="1:13" s="21" customFormat="1" ht="15" x14ac:dyDescent="0.2">
      <c r="A17" s="19" t="s">
        <v>41</v>
      </c>
      <c r="B17" s="19"/>
      <c r="C17" s="19">
        <v>1</v>
      </c>
      <c r="D17" s="19">
        <v>3</v>
      </c>
      <c r="E17" s="19"/>
      <c r="F17" s="19"/>
      <c r="G17" s="19">
        <v>1</v>
      </c>
      <c r="H17" s="20">
        <f t="shared" si="0"/>
        <v>5</v>
      </c>
      <c r="I17" s="20">
        <v>4</v>
      </c>
      <c r="J17" s="20">
        <v>4</v>
      </c>
      <c r="K17" s="20">
        <f t="shared" si="1"/>
        <v>13</v>
      </c>
      <c r="M17" s="21">
        <f t="shared" si="4"/>
        <v>15</v>
      </c>
    </row>
    <row r="18" spans="1:13" s="21" customFormat="1" ht="15" x14ac:dyDescent="0.2">
      <c r="A18" s="19" t="s">
        <v>85</v>
      </c>
      <c r="B18" s="19">
        <v>1</v>
      </c>
      <c r="C18" s="19"/>
      <c r="D18" s="19"/>
      <c r="E18" s="19"/>
      <c r="F18" s="19"/>
      <c r="G18" s="19"/>
      <c r="H18" s="20">
        <f t="shared" si="0"/>
        <v>1</v>
      </c>
      <c r="I18" s="20"/>
      <c r="J18" s="20"/>
      <c r="K18" s="20">
        <f t="shared" si="1"/>
        <v>1</v>
      </c>
      <c r="M18" s="21">
        <f t="shared" si="4"/>
        <v>16</v>
      </c>
    </row>
    <row r="19" spans="1:13" s="21" customFormat="1" ht="15" x14ac:dyDescent="0.2">
      <c r="A19" s="19" t="s">
        <v>122</v>
      </c>
      <c r="B19" s="19"/>
      <c r="C19" s="19"/>
      <c r="D19" s="19"/>
      <c r="E19" s="19"/>
      <c r="F19" s="19"/>
      <c r="G19" s="19"/>
      <c r="H19" s="20">
        <f t="shared" si="0"/>
        <v>0</v>
      </c>
      <c r="I19" s="20"/>
      <c r="J19" s="20">
        <v>3</v>
      </c>
      <c r="K19" s="20">
        <f t="shared" si="1"/>
        <v>3</v>
      </c>
      <c r="M19" s="21">
        <f t="shared" si="4"/>
        <v>17</v>
      </c>
    </row>
    <row r="20" spans="1:13" s="21" customFormat="1" ht="15" x14ac:dyDescent="0.2">
      <c r="A20" s="19" t="s">
        <v>92</v>
      </c>
      <c r="B20" s="19"/>
      <c r="C20" s="19"/>
      <c r="D20" s="19">
        <v>1</v>
      </c>
      <c r="E20" s="19"/>
      <c r="F20" s="19"/>
      <c r="G20" s="19"/>
      <c r="H20" s="20">
        <f t="shared" si="0"/>
        <v>1</v>
      </c>
      <c r="I20" s="20"/>
      <c r="J20" s="20">
        <v>2</v>
      </c>
      <c r="K20" s="20">
        <f t="shared" si="1"/>
        <v>3</v>
      </c>
      <c r="M20" s="21">
        <f t="shared" si="4"/>
        <v>18</v>
      </c>
    </row>
    <row r="21" spans="1:13" s="21" customFormat="1" ht="15" x14ac:dyDescent="0.2">
      <c r="A21" s="19" t="s">
        <v>40</v>
      </c>
      <c r="B21" s="19"/>
      <c r="C21" s="19"/>
      <c r="D21" s="19">
        <v>1</v>
      </c>
      <c r="E21" s="19"/>
      <c r="F21" s="19"/>
      <c r="G21" s="19"/>
      <c r="H21" s="20">
        <f t="shared" si="0"/>
        <v>1</v>
      </c>
      <c r="I21" s="20"/>
      <c r="J21" s="20">
        <v>3</v>
      </c>
      <c r="K21" s="20">
        <f t="shared" si="1"/>
        <v>4</v>
      </c>
      <c r="M21" s="21">
        <f t="shared" si="4"/>
        <v>19</v>
      </c>
    </row>
    <row r="22" spans="1:13" s="21" customFormat="1" ht="15" x14ac:dyDescent="0.2">
      <c r="A22" s="19" t="s">
        <v>94</v>
      </c>
      <c r="B22" s="19"/>
      <c r="C22" s="19"/>
      <c r="D22" s="19">
        <v>2</v>
      </c>
      <c r="E22" s="19"/>
      <c r="F22" s="19"/>
      <c r="G22" s="19"/>
      <c r="H22" s="20">
        <f t="shared" si="0"/>
        <v>2</v>
      </c>
      <c r="I22" s="20"/>
      <c r="J22" s="20">
        <v>2</v>
      </c>
      <c r="K22" s="20">
        <f t="shared" si="1"/>
        <v>4</v>
      </c>
      <c r="M22" s="21">
        <f t="shared" si="4"/>
        <v>20</v>
      </c>
    </row>
    <row r="23" spans="1:13" s="21" customFormat="1" ht="15" x14ac:dyDescent="0.2">
      <c r="A23" s="47" t="s">
        <v>37</v>
      </c>
      <c r="B23" s="19"/>
      <c r="C23" s="19">
        <v>1</v>
      </c>
      <c r="D23" s="19">
        <v>4</v>
      </c>
      <c r="E23" s="19"/>
      <c r="F23" s="19"/>
      <c r="G23" s="19"/>
      <c r="H23" s="20">
        <f t="shared" si="0"/>
        <v>5</v>
      </c>
      <c r="I23" s="20"/>
      <c r="J23" s="20">
        <v>2</v>
      </c>
      <c r="K23" s="20">
        <f t="shared" si="1"/>
        <v>7</v>
      </c>
      <c r="M23" s="21">
        <f t="shared" si="4"/>
        <v>21</v>
      </c>
    </row>
    <row r="24" spans="1:13" s="21" customFormat="1" ht="15" x14ac:dyDescent="0.2">
      <c r="A24" s="47" t="s">
        <v>97</v>
      </c>
      <c r="B24" s="19"/>
      <c r="C24" s="19">
        <v>1</v>
      </c>
      <c r="D24" s="19"/>
      <c r="E24" s="19"/>
      <c r="F24" s="19"/>
      <c r="G24" s="19"/>
      <c r="H24" s="20">
        <f t="shared" si="0"/>
        <v>1</v>
      </c>
      <c r="I24" s="20"/>
      <c r="J24" s="20"/>
      <c r="K24" s="20">
        <f t="shared" si="1"/>
        <v>1</v>
      </c>
      <c r="M24" s="21">
        <f t="shared" si="4"/>
        <v>22</v>
      </c>
    </row>
    <row r="25" spans="1:13" s="21" customFormat="1" ht="15" x14ac:dyDescent="0.2">
      <c r="A25" s="47" t="s">
        <v>24</v>
      </c>
      <c r="B25" s="19">
        <v>1</v>
      </c>
      <c r="C25" s="19">
        <v>1</v>
      </c>
      <c r="D25" s="19">
        <v>3</v>
      </c>
      <c r="E25" s="19"/>
      <c r="F25" s="19"/>
      <c r="G25" s="19"/>
      <c r="H25" s="20">
        <f t="shared" si="0"/>
        <v>5</v>
      </c>
      <c r="I25" s="20">
        <v>4</v>
      </c>
      <c r="J25" s="20">
        <v>6</v>
      </c>
      <c r="K25" s="20">
        <f t="shared" si="1"/>
        <v>15</v>
      </c>
      <c r="M25" s="21">
        <f t="shared" si="4"/>
        <v>23</v>
      </c>
    </row>
    <row r="26" spans="1:13" s="21" customFormat="1" ht="15" x14ac:dyDescent="0.2">
      <c r="A26" s="47" t="s">
        <v>197</v>
      </c>
      <c r="B26" s="19"/>
      <c r="C26" s="19"/>
      <c r="D26" s="19">
        <v>1</v>
      </c>
      <c r="E26" s="19">
        <v>1</v>
      </c>
      <c r="F26" s="19"/>
      <c r="G26" s="19"/>
      <c r="H26" s="20">
        <f t="shared" si="0"/>
        <v>2</v>
      </c>
      <c r="I26" s="20"/>
      <c r="J26" s="20"/>
      <c r="K26" s="20">
        <f t="shared" si="1"/>
        <v>2</v>
      </c>
      <c r="M26" s="21">
        <f t="shared" si="4"/>
        <v>24</v>
      </c>
    </row>
    <row r="27" spans="1:13" s="21" customFormat="1" ht="15" x14ac:dyDescent="0.2">
      <c r="A27" s="47" t="s">
        <v>198</v>
      </c>
      <c r="B27" s="19"/>
      <c r="C27" s="19"/>
      <c r="D27" s="19">
        <v>2</v>
      </c>
      <c r="E27" s="19"/>
      <c r="F27" s="19"/>
      <c r="G27" s="19"/>
      <c r="H27" s="20">
        <f t="shared" si="0"/>
        <v>2</v>
      </c>
      <c r="I27" s="20"/>
      <c r="J27" s="20"/>
      <c r="K27" s="20">
        <f t="shared" si="1"/>
        <v>2</v>
      </c>
      <c r="M27" s="21">
        <f t="shared" si="4"/>
        <v>25</v>
      </c>
    </row>
    <row r="28" spans="1:13" s="21" customFormat="1" ht="15" x14ac:dyDescent="0.2">
      <c r="A28" s="19" t="s">
        <v>44</v>
      </c>
      <c r="B28" s="19"/>
      <c r="C28" s="19"/>
      <c r="D28" s="19"/>
      <c r="E28" s="19"/>
      <c r="F28" s="19"/>
      <c r="G28" s="19"/>
      <c r="H28" s="20">
        <f t="shared" si="0"/>
        <v>0</v>
      </c>
      <c r="I28" s="20"/>
      <c r="J28" s="20">
        <v>4</v>
      </c>
      <c r="K28" s="20">
        <f t="shared" si="1"/>
        <v>4</v>
      </c>
      <c r="M28" s="21">
        <f t="shared" si="4"/>
        <v>26</v>
      </c>
    </row>
    <row r="29" spans="1:13" s="21" customFormat="1" ht="15" x14ac:dyDescent="0.2">
      <c r="A29" s="19" t="s">
        <v>64</v>
      </c>
      <c r="B29" s="19">
        <v>1</v>
      </c>
      <c r="C29" s="19">
        <v>1</v>
      </c>
      <c r="D29" s="19">
        <v>4</v>
      </c>
      <c r="E29" s="19"/>
      <c r="F29" s="19"/>
      <c r="G29" s="19"/>
      <c r="H29" s="20">
        <f t="shared" si="0"/>
        <v>6</v>
      </c>
      <c r="I29" s="20"/>
      <c r="J29" s="20">
        <v>2</v>
      </c>
      <c r="K29" s="20">
        <f t="shared" si="1"/>
        <v>8</v>
      </c>
      <c r="M29" s="21">
        <f t="shared" si="4"/>
        <v>27</v>
      </c>
    </row>
    <row r="30" spans="1:13" s="21" customFormat="1" ht="15" x14ac:dyDescent="0.2">
      <c r="A30" s="19" t="s">
        <v>20</v>
      </c>
      <c r="B30" s="19"/>
      <c r="C30" s="19"/>
      <c r="D30" s="19"/>
      <c r="E30" s="19"/>
      <c r="F30" s="19"/>
      <c r="G30" s="19"/>
      <c r="H30" s="20">
        <f t="shared" si="0"/>
        <v>0</v>
      </c>
      <c r="I30" s="20"/>
      <c r="J30" s="20">
        <v>6</v>
      </c>
      <c r="K30" s="20">
        <f t="shared" si="1"/>
        <v>6</v>
      </c>
      <c r="M30" s="21">
        <f t="shared" si="4"/>
        <v>28</v>
      </c>
    </row>
    <row r="31" spans="1:13" s="21" customFormat="1" ht="15" x14ac:dyDescent="0.2">
      <c r="A31" s="19" t="s">
        <v>27</v>
      </c>
      <c r="B31" s="19"/>
      <c r="C31" s="19"/>
      <c r="D31" s="19">
        <v>1</v>
      </c>
      <c r="E31" s="19">
        <v>3</v>
      </c>
      <c r="F31" s="19"/>
      <c r="G31" s="19"/>
      <c r="H31" s="20">
        <f t="shared" si="0"/>
        <v>4</v>
      </c>
      <c r="I31" s="20"/>
      <c r="J31" s="20">
        <v>2</v>
      </c>
      <c r="K31" s="20">
        <f t="shared" si="1"/>
        <v>6</v>
      </c>
      <c r="M31" s="21">
        <f t="shared" si="4"/>
        <v>29</v>
      </c>
    </row>
    <row r="32" spans="1:13" s="21" customFormat="1" ht="15" x14ac:dyDescent="0.2">
      <c r="A32" s="19" t="s">
        <v>156</v>
      </c>
      <c r="B32" s="19"/>
      <c r="C32" s="19"/>
      <c r="D32" s="19"/>
      <c r="E32" s="19"/>
      <c r="F32" s="19"/>
      <c r="G32" s="19"/>
      <c r="H32" s="20">
        <f t="shared" si="0"/>
        <v>0</v>
      </c>
      <c r="I32" s="20"/>
      <c r="J32" s="20">
        <v>1</v>
      </c>
      <c r="K32" s="20">
        <f t="shared" si="1"/>
        <v>1</v>
      </c>
      <c r="M32" s="21">
        <f t="shared" si="4"/>
        <v>30</v>
      </c>
    </row>
    <row r="33" spans="1:13" s="21" customFormat="1" ht="15" x14ac:dyDescent="0.2">
      <c r="A33" s="19" t="s">
        <v>19</v>
      </c>
      <c r="B33" s="19"/>
      <c r="C33" s="19"/>
      <c r="D33" s="19"/>
      <c r="E33" s="19"/>
      <c r="F33" s="19"/>
      <c r="G33" s="19"/>
      <c r="H33" s="20">
        <f t="shared" si="0"/>
        <v>0</v>
      </c>
      <c r="I33" s="20"/>
      <c r="J33" s="20">
        <v>1</v>
      </c>
      <c r="K33" s="20">
        <f t="shared" si="1"/>
        <v>1</v>
      </c>
      <c r="M33" s="21">
        <f t="shared" si="4"/>
        <v>31</v>
      </c>
    </row>
    <row r="34" spans="1:13" s="21" customFormat="1" ht="15" x14ac:dyDescent="0.2">
      <c r="A34" s="19" t="s">
        <v>183</v>
      </c>
      <c r="B34" s="19"/>
      <c r="C34" s="19"/>
      <c r="D34" s="19"/>
      <c r="E34" s="19"/>
      <c r="F34" s="19"/>
      <c r="G34" s="19"/>
      <c r="H34" s="20">
        <f t="shared" si="0"/>
        <v>0</v>
      </c>
      <c r="I34" s="20"/>
      <c r="J34" s="20">
        <v>1</v>
      </c>
      <c r="K34" s="20">
        <f t="shared" si="1"/>
        <v>1</v>
      </c>
      <c r="M34" s="21">
        <f t="shared" si="4"/>
        <v>32</v>
      </c>
    </row>
    <row r="35" spans="1:13" s="21" customFormat="1" ht="15" x14ac:dyDescent="0.2">
      <c r="A35" s="19" t="s">
        <v>39</v>
      </c>
      <c r="B35" s="19"/>
      <c r="C35" s="19"/>
      <c r="D35" s="19">
        <v>4</v>
      </c>
      <c r="E35" s="19"/>
      <c r="F35" s="19"/>
      <c r="G35" s="19"/>
      <c r="H35" s="20">
        <f t="shared" si="0"/>
        <v>4</v>
      </c>
      <c r="I35" s="20">
        <v>1</v>
      </c>
      <c r="J35" s="20">
        <v>7</v>
      </c>
      <c r="K35" s="20">
        <f t="shared" si="1"/>
        <v>12</v>
      </c>
      <c r="M35" s="21">
        <f t="shared" si="4"/>
        <v>33</v>
      </c>
    </row>
    <row r="36" spans="1:13" s="21" customFormat="1" ht="15" x14ac:dyDescent="0.2">
      <c r="A36" s="19" t="s">
        <v>111</v>
      </c>
      <c r="B36" s="19"/>
      <c r="C36" s="19"/>
      <c r="D36" s="19">
        <v>1</v>
      </c>
      <c r="E36" s="19">
        <v>1</v>
      </c>
      <c r="F36" s="19"/>
      <c r="G36" s="19"/>
      <c r="H36" s="20">
        <f t="shared" si="0"/>
        <v>2</v>
      </c>
      <c r="I36" s="20"/>
      <c r="J36" s="20">
        <v>3</v>
      </c>
      <c r="K36" s="20">
        <f t="shared" si="1"/>
        <v>5</v>
      </c>
      <c r="M36" s="21">
        <f t="shared" si="4"/>
        <v>34</v>
      </c>
    </row>
    <row r="37" spans="1:13" s="21" customFormat="1" ht="15" x14ac:dyDescent="0.2">
      <c r="A37" s="19" t="s">
        <v>128</v>
      </c>
      <c r="B37" s="19"/>
      <c r="C37" s="19"/>
      <c r="D37" s="19"/>
      <c r="E37" s="19"/>
      <c r="F37" s="19"/>
      <c r="G37" s="19">
        <v>1</v>
      </c>
      <c r="H37" s="20">
        <f t="shared" si="0"/>
        <v>1</v>
      </c>
      <c r="I37" s="20"/>
      <c r="J37" s="20">
        <v>3</v>
      </c>
      <c r="K37" s="20">
        <f t="shared" si="1"/>
        <v>4</v>
      </c>
      <c r="M37" s="21">
        <f t="shared" si="4"/>
        <v>35</v>
      </c>
    </row>
    <row r="38" spans="1:13" s="21" customFormat="1" ht="15" x14ac:dyDescent="0.2">
      <c r="A38" s="19" t="s">
        <v>63</v>
      </c>
      <c r="B38" s="19"/>
      <c r="C38" s="19"/>
      <c r="D38" s="19"/>
      <c r="E38" s="19"/>
      <c r="F38" s="19"/>
      <c r="G38" s="19"/>
      <c r="H38" s="20">
        <f t="shared" si="0"/>
        <v>0</v>
      </c>
      <c r="I38" s="20"/>
      <c r="J38" s="20">
        <v>1</v>
      </c>
      <c r="K38" s="20">
        <f t="shared" si="1"/>
        <v>1</v>
      </c>
      <c r="M38" s="21">
        <f t="shared" si="4"/>
        <v>36</v>
      </c>
    </row>
    <row r="39" spans="1:13" s="21" customFormat="1" ht="15" x14ac:dyDescent="0.2">
      <c r="A39" s="19" t="s">
        <v>123</v>
      </c>
      <c r="B39" s="19"/>
      <c r="C39" s="19"/>
      <c r="D39" s="19"/>
      <c r="E39" s="19">
        <v>1</v>
      </c>
      <c r="F39" s="19"/>
      <c r="G39" s="19"/>
      <c r="H39" s="20">
        <f t="shared" si="0"/>
        <v>1</v>
      </c>
      <c r="I39" s="20"/>
      <c r="J39" s="20">
        <v>1</v>
      </c>
      <c r="K39" s="20">
        <f t="shared" si="1"/>
        <v>2</v>
      </c>
      <c r="M39" s="21">
        <f t="shared" si="4"/>
        <v>37</v>
      </c>
    </row>
    <row r="40" spans="1:13" s="21" customFormat="1" ht="15" x14ac:dyDescent="0.2">
      <c r="A40" s="19" t="s">
        <v>60</v>
      </c>
      <c r="B40" s="19"/>
      <c r="C40" s="19"/>
      <c r="D40" s="19"/>
      <c r="E40" s="19">
        <v>1</v>
      </c>
      <c r="F40" s="19"/>
      <c r="G40" s="19"/>
      <c r="H40" s="20">
        <f t="shared" si="0"/>
        <v>1</v>
      </c>
      <c r="I40" s="20"/>
      <c r="J40" s="20">
        <v>7</v>
      </c>
      <c r="K40" s="20">
        <f t="shared" si="1"/>
        <v>8</v>
      </c>
      <c r="M40" s="21">
        <f t="shared" si="4"/>
        <v>38</v>
      </c>
    </row>
    <row r="41" spans="1:13" s="21" customFormat="1" ht="15" x14ac:dyDescent="0.2">
      <c r="A41" s="19" t="s">
        <v>15</v>
      </c>
      <c r="B41" s="19"/>
      <c r="C41" s="19"/>
      <c r="D41" s="19"/>
      <c r="E41" s="19">
        <v>1</v>
      </c>
      <c r="F41" s="19"/>
      <c r="G41" s="19"/>
      <c r="H41" s="20">
        <f t="shared" si="0"/>
        <v>1</v>
      </c>
      <c r="I41" s="20"/>
      <c r="J41" s="20">
        <v>3</v>
      </c>
      <c r="K41" s="20">
        <f t="shared" si="1"/>
        <v>4</v>
      </c>
      <c r="M41" s="21">
        <f t="shared" si="4"/>
        <v>39</v>
      </c>
    </row>
    <row r="42" spans="1:13" s="21" customFormat="1" ht="15" x14ac:dyDescent="0.2">
      <c r="A42" s="47" t="s">
        <v>30</v>
      </c>
      <c r="B42" s="19"/>
      <c r="C42" s="19"/>
      <c r="D42" s="19"/>
      <c r="E42" s="19">
        <v>1</v>
      </c>
      <c r="F42" s="19"/>
      <c r="G42" s="19"/>
      <c r="H42" s="20">
        <f t="shared" si="0"/>
        <v>1</v>
      </c>
      <c r="I42" s="20"/>
      <c r="J42" s="20">
        <v>2</v>
      </c>
      <c r="K42" s="20">
        <f t="shared" si="1"/>
        <v>3</v>
      </c>
      <c r="M42" s="21">
        <f t="shared" si="4"/>
        <v>40</v>
      </c>
    </row>
    <row r="43" spans="1:13" s="21" customFormat="1" ht="15" x14ac:dyDescent="0.2">
      <c r="A43" s="47" t="s">
        <v>167</v>
      </c>
      <c r="B43" s="19"/>
      <c r="C43" s="19"/>
      <c r="D43" s="19">
        <v>1</v>
      </c>
      <c r="E43" s="19">
        <v>1</v>
      </c>
      <c r="F43" s="19"/>
      <c r="G43" s="19"/>
      <c r="H43" s="20">
        <f t="shared" si="0"/>
        <v>2</v>
      </c>
      <c r="I43" s="20"/>
      <c r="J43" s="20">
        <v>1</v>
      </c>
      <c r="K43" s="20">
        <f t="shared" si="1"/>
        <v>3</v>
      </c>
      <c r="M43" s="21">
        <f t="shared" si="4"/>
        <v>41</v>
      </c>
    </row>
    <row r="44" spans="1:13" s="21" customFormat="1" ht="15" x14ac:dyDescent="0.2">
      <c r="A44" s="47" t="s">
        <v>107</v>
      </c>
      <c r="B44" s="19"/>
      <c r="C44" s="19"/>
      <c r="D44" s="19"/>
      <c r="E44" s="19"/>
      <c r="F44" s="19"/>
      <c r="G44" s="19"/>
      <c r="H44" s="20">
        <f t="shared" si="0"/>
        <v>0</v>
      </c>
      <c r="I44" s="20"/>
      <c r="J44" s="20">
        <v>2</v>
      </c>
      <c r="K44" s="20">
        <f t="shared" si="1"/>
        <v>2</v>
      </c>
      <c r="M44" s="21">
        <f t="shared" si="4"/>
        <v>42</v>
      </c>
    </row>
    <row r="45" spans="1:13" s="21" customFormat="1" ht="15" x14ac:dyDescent="0.2">
      <c r="A45" s="47" t="s">
        <v>118</v>
      </c>
      <c r="B45" s="19"/>
      <c r="C45" s="19">
        <v>1</v>
      </c>
      <c r="D45" s="19"/>
      <c r="E45" s="19"/>
      <c r="F45" s="19"/>
      <c r="G45" s="19"/>
      <c r="H45" s="20">
        <f t="shared" si="0"/>
        <v>1</v>
      </c>
      <c r="I45" s="20"/>
      <c r="J45" s="20">
        <v>4</v>
      </c>
      <c r="K45" s="20">
        <f t="shared" si="1"/>
        <v>5</v>
      </c>
      <c r="M45" s="21">
        <f t="shared" si="4"/>
        <v>43</v>
      </c>
    </row>
    <row r="46" spans="1:13" s="21" customFormat="1" ht="15" x14ac:dyDescent="0.2">
      <c r="A46" s="47" t="s">
        <v>127</v>
      </c>
      <c r="B46" s="19"/>
      <c r="C46" s="19"/>
      <c r="D46" s="19"/>
      <c r="E46" s="19">
        <v>3</v>
      </c>
      <c r="F46" s="19"/>
      <c r="G46" s="19"/>
      <c r="H46" s="20">
        <f t="shared" si="0"/>
        <v>3</v>
      </c>
      <c r="I46" s="20"/>
      <c r="J46" s="20">
        <v>2</v>
      </c>
      <c r="K46" s="20">
        <f t="shared" si="1"/>
        <v>5</v>
      </c>
      <c r="M46" s="21">
        <f t="shared" si="4"/>
        <v>44</v>
      </c>
    </row>
    <row r="47" spans="1:13" s="21" customFormat="1" ht="15" x14ac:dyDescent="0.2">
      <c r="A47" s="19" t="s">
        <v>33</v>
      </c>
      <c r="B47" s="19"/>
      <c r="C47" s="19">
        <v>1</v>
      </c>
      <c r="D47" s="19"/>
      <c r="E47" s="19"/>
      <c r="F47" s="19"/>
      <c r="G47" s="19"/>
      <c r="H47" s="20">
        <f t="shared" si="0"/>
        <v>1</v>
      </c>
      <c r="I47" s="20"/>
      <c r="J47" s="20">
        <v>1</v>
      </c>
      <c r="K47" s="20">
        <f t="shared" si="1"/>
        <v>2</v>
      </c>
      <c r="M47" s="21">
        <f t="shared" si="4"/>
        <v>45</v>
      </c>
    </row>
    <row r="48" spans="1:13" s="21" customFormat="1" ht="15" x14ac:dyDescent="0.2">
      <c r="A48" s="19" t="s">
        <v>3</v>
      </c>
      <c r="B48" s="19"/>
      <c r="C48" s="19"/>
      <c r="D48" s="19"/>
      <c r="E48" s="19">
        <v>1</v>
      </c>
      <c r="F48" s="19"/>
      <c r="G48" s="19"/>
      <c r="H48" s="20">
        <f t="shared" si="0"/>
        <v>1</v>
      </c>
      <c r="I48" s="20"/>
      <c r="J48" s="20">
        <v>5</v>
      </c>
      <c r="K48" s="20">
        <f t="shared" si="1"/>
        <v>6</v>
      </c>
      <c r="M48" s="21">
        <f t="shared" si="4"/>
        <v>46</v>
      </c>
    </row>
    <row r="49" spans="1:14" s="21" customFormat="1" ht="15" x14ac:dyDescent="0.2">
      <c r="A49" s="19" t="s">
        <v>62</v>
      </c>
      <c r="B49" s="19"/>
      <c r="C49" s="19"/>
      <c r="D49" s="19">
        <v>4</v>
      </c>
      <c r="E49" s="19"/>
      <c r="F49" s="19"/>
      <c r="G49" s="19"/>
      <c r="H49" s="20">
        <f t="shared" si="0"/>
        <v>4</v>
      </c>
      <c r="I49" s="20"/>
      <c r="J49" s="20">
        <v>4</v>
      </c>
      <c r="K49" s="20">
        <f t="shared" si="1"/>
        <v>8</v>
      </c>
      <c r="M49" s="21">
        <f t="shared" si="4"/>
        <v>47</v>
      </c>
    </row>
    <row r="50" spans="1:14" s="21" customFormat="1" ht="15" x14ac:dyDescent="0.2">
      <c r="A50" s="19" t="s">
        <v>149</v>
      </c>
      <c r="B50" s="19"/>
      <c r="C50" s="19"/>
      <c r="D50" s="19"/>
      <c r="E50" s="19"/>
      <c r="F50" s="19"/>
      <c r="G50" s="19"/>
      <c r="H50" s="20">
        <f t="shared" si="0"/>
        <v>0</v>
      </c>
      <c r="I50" s="20"/>
      <c r="J50" s="20">
        <v>1</v>
      </c>
      <c r="K50" s="20">
        <f t="shared" si="1"/>
        <v>1</v>
      </c>
      <c r="M50" s="21">
        <f t="shared" si="4"/>
        <v>48</v>
      </c>
    </row>
    <row r="51" spans="1:14" s="21" customFormat="1" ht="15" x14ac:dyDescent="0.2">
      <c r="A51" s="19" t="s">
        <v>32</v>
      </c>
      <c r="B51" s="19"/>
      <c r="C51" s="19"/>
      <c r="D51" s="19"/>
      <c r="E51" s="19"/>
      <c r="F51" s="19"/>
      <c r="G51" s="19"/>
      <c r="H51" s="20">
        <f t="shared" si="0"/>
        <v>0</v>
      </c>
      <c r="I51" s="20"/>
      <c r="J51" s="20">
        <v>7</v>
      </c>
      <c r="K51" s="20">
        <f>SUM(H51:J51)</f>
        <v>7</v>
      </c>
      <c r="M51" s="21">
        <f t="shared" si="4"/>
        <v>49</v>
      </c>
    </row>
    <row r="52" spans="1:14" s="21" customFormat="1" ht="15" x14ac:dyDescent="0.2">
      <c r="A52" s="19" t="s">
        <v>84</v>
      </c>
      <c r="B52" s="19">
        <v>1</v>
      </c>
      <c r="C52" s="19">
        <v>1</v>
      </c>
      <c r="D52" s="19">
        <v>2</v>
      </c>
      <c r="E52" s="19"/>
      <c r="F52" s="19"/>
      <c r="G52" s="19"/>
      <c r="H52" s="20">
        <f t="shared" si="0"/>
        <v>4</v>
      </c>
      <c r="I52" s="20"/>
      <c r="J52" s="20"/>
      <c r="K52" s="20">
        <f t="shared" si="1"/>
        <v>4</v>
      </c>
      <c r="M52" s="21">
        <f t="shared" si="4"/>
        <v>50</v>
      </c>
    </row>
    <row r="53" spans="1:14" s="21" customFormat="1" ht="15" x14ac:dyDescent="0.2">
      <c r="A53" s="19" t="s">
        <v>6</v>
      </c>
      <c r="B53" s="19"/>
      <c r="C53" s="19"/>
      <c r="D53" s="19"/>
      <c r="E53" s="19">
        <v>5</v>
      </c>
      <c r="F53" s="19">
        <v>17</v>
      </c>
      <c r="G53" s="19"/>
      <c r="H53" s="20">
        <f t="shared" ref="H53:H54" si="5">SUM(B53:G53)</f>
        <v>22</v>
      </c>
      <c r="I53" s="20"/>
      <c r="J53" s="20"/>
      <c r="K53" s="20">
        <f t="shared" ref="K53:K54" si="6">SUM(H53:J53)</f>
        <v>22</v>
      </c>
      <c r="M53" s="21">
        <v>5</v>
      </c>
      <c r="N53" s="21" t="s">
        <v>115</v>
      </c>
    </row>
    <row r="54" spans="1:14" s="21" customFormat="1" ht="16" thickBot="1" x14ac:dyDescent="0.25">
      <c r="A54" s="19" t="s">
        <v>7</v>
      </c>
      <c r="B54" s="22">
        <f t="shared" ref="B54:G54" si="7">SUM(B3:B53)</f>
        <v>4</v>
      </c>
      <c r="C54" s="22">
        <f t="shared" si="7"/>
        <v>10</v>
      </c>
      <c r="D54" s="22">
        <f t="shared" si="7"/>
        <v>45</v>
      </c>
      <c r="E54" s="22">
        <f t="shared" si="7"/>
        <v>22</v>
      </c>
      <c r="F54" s="22">
        <f t="shared" si="7"/>
        <v>22</v>
      </c>
      <c r="G54" s="22">
        <f t="shared" si="7"/>
        <v>2</v>
      </c>
      <c r="H54" s="20">
        <f t="shared" si="5"/>
        <v>105</v>
      </c>
      <c r="I54" s="23">
        <f>SUM(I3:I53)</f>
        <v>10</v>
      </c>
      <c r="J54" s="23">
        <f>SUM(J3:J53)</f>
        <v>139</v>
      </c>
      <c r="K54" s="20">
        <f t="shared" si="6"/>
        <v>254</v>
      </c>
      <c r="M54" s="21">
        <v>17</v>
      </c>
      <c r="N54" s="21" t="s">
        <v>116</v>
      </c>
    </row>
    <row r="55" spans="1:14" s="21" customFormat="1" ht="16" thickTop="1" x14ac:dyDescent="0.2">
      <c r="A55" s="24">
        <v>2022</v>
      </c>
      <c r="H55" s="21">
        <v>0</v>
      </c>
      <c r="I55" s="21">
        <v>8</v>
      </c>
      <c r="J55" s="21">
        <v>126</v>
      </c>
      <c r="K55" s="21">
        <v>250</v>
      </c>
      <c r="M55" s="21">
        <f>SUM(M52:M54)</f>
        <v>72</v>
      </c>
    </row>
    <row r="57" spans="1:14" x14ac:dyDescent="0.15">
      <c r="A57" s="35" t="s">
        <v>31</v>
      </c>
    </row>
    <row r="58" spans="1:14" x14ac:dyDescent="0.15">
      <c r="A58" s="35"/>
    </row>
    <row r="59" spans="1:14" x14ac:dyDescent="0.15">
      <c r="A59" s="35"/>
    </row>
    <row r="60" spans="1:14" x14ac:dyDescent="0.15">
      <c r="A60" s="35"/>
    </row>
    <row r="61" spans="1:14" x14ac:dyDescent="0.15">
      <c r="A61" s="35"/>
    </row>
    <row r="62" spans="1:14" x14ac:dyDescent="0.15">
      <c r="A62" s="35"/>
    </row>
    <row r="63" spans="1:14" x14ac:dyDescent="0.15">
      <c r="A63" s="35"/>
    </row>
    <row r="64" spans="1:14" x14ac:dyDescent="0.15">
      <c r="A64" s="35"/>
    </row>
    <row r="65" spans="1:1" x14ac:dyDescent="0.15">
      <c r="A65" s="35"/>
    </row>
    <row r="66" spans="1:1" x14ac:dyDescent="0.15">
      <c r="A66" s="35"/>
    </row>
    <row r="67" spans="1:1" x14ac:dyDescent="0.15">
      <c r="A67" s="35"/>
    </row>
    <row r="68" spans="1:1" x14ac:dyDescent="0.15">
      <c r="A68" s="35"/>
    </row>
    <row r="69" spans="1:1" x14ac:dyDescent="0.15">
      <c r="A69" s="35"/>
    </row>
    <row r="70" spans="1:1" x14ac:dyDescent="0.15">
      <c r="A70" s="35"/>
    </row>
    <row r="71" spans="1:1" x14ac:dyDescent="0.15">
      <c r="A71" s="35"/>
    </row>
    <row r="72" spans="1:1" x14ac:dyDescent="0.15">
      <c r="A72" s="35"/>
    </row>
    <row r="73" spans="1:1" x14ac:dyDescent="0.15">
      <c r="A73" s="35"/>
    </row>
    <row r="74" spans="1:1" x14ac:dyDescent="0.15">
      <c r="A74" s="35"/>
    </row>
    <row r="75" spans="1:1" x14ac:dyDescent="0.15">
      <c r="A75" s="35"/>
    </row>
    <row r="76" spans="1:1" x14ac:dyDescent="0.15">
      <c r="A76" s="35"/>
    </row>
    <row r="77" spans="1:1" x14ac:dyDescent="0.15">
      <c r="A77" s="35"/>
    </row>
    <row r="78" spans="1:1" x14ac:dyDescent="0.15">
      <c r="A78" s="35"/>
    </row>
    <row r="79" spans="1:1" x14ac:dyDescent="0.15">
      <c r="A79" s="35"/>
    </row>
    <row r="80" spans="1:1" x14ac:dyDescent="0.15">
      <c r="A80" s="35"/>
    </row>
    <row r="81" spans="1:12" x14ac:dyDescent="0.15">
      <c r="A81" s="35"/>
    </row>
    <row r="82" spans="1:12" x14ac:dyDescent="0.15">
      <c r="A82" s="35"/>
    </row>
    <row r="83" spans="1:12" x14ac:dyDescent="0.15">
      <c r="A83" s="35"/>
    </row>
    <row r="84" spans="1:12" x14ac:dyDescent="0.15">
      <c r="A84" s="35"/>
    </row>
    <row r="85" spans="1:12" x14ac:dyDescent="0.15">
      <c r="A85" s="35"/>
    </row>
    <row r="86" spans="1:12" x14ac:dyDescent="0.15">
      <c r="A86" s="35"/>
    </row>
    <row r="87" spans="1:12" x14ac:dyDescent="0.15">
      <c r="A87" s="35"/>
    </row>
    <row r="88" spans="1:12" x14ac:dyDescent="0.15">
      <c r="A88" s="35"/>
    </row>
    <row r="89" spans="1:12" x14ac:dyDescent="0.15">
      <c r="A89" s="35"/>
    </row>
    <row r="91" spans="1:12" x14ac:dyDescent="0.15">
      <c r="A91" s="35"/>
      <c r="B91" s="35"/>
      <c r="C91" s="81" t="s">
        <v>46</v>
      </c>
      <c r="D91" s="82"/>
      <c r="E91" s="83"/>
      <c r="F91" s="63"/>
      <c r="G91" s="35" t="s">
        <v>205</v>
      </c>
      <c r="H91" s="35"/>
      <c r="I91" s="35"/>
      <c r="J91" s="35"/>
      <c r="K91" s="35"/>
      <c r="L91" s="35"/>
    </row>
    <row r="92" spans="1:12" x14ac:dyDescent="0.15">
      <c r="A92" s="35" t="s">
        <v>48</v>
      </c>
      <c r="B92" s="35" t="s">
        <v>49</v>
      </c>
      <c r="C92" s="53">
        <v>1</v>
      </c>
      <c r="D92" s="54">
        <v>2</v>
      </c>
      <c r="E92" s="55">
        <v>3</v>
      </c>
      <c r="F92" s="35"/>
      <c r="G92" s="35">
        <v>2</v>
      </c>
      <c r="H92" s="35" t="s">
        <v>204</v>
      </c>
      <c r="I92" s="35"/>
      <c r="J92" s="35"/>
      <c r="K92" s="35"/>
      <c r="L92" s="35"/>
    </row>
    <row r="93" spans="1:12" x14ac:dyDescent="0.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x14ac:dyDescent="0.15">
      <c r="A95" s="35" t="s">
        <v>50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x14ac:dyDescent="0.15">
      <c r="A96" s="35" t="s">
        <v>202</v>
      </c>
      <c r="B96" s="35"/>
      <c r="C96" s="35"/>
      <c r="D96" s="35"/>
      <c r="E96" s="35"/>
      <c r="F96" s="35"/>
      <c r="G96" s="35"/>
      <c r="H96" s="35">
        <v>1</v>
      </c>
      <c r="I96" s="35"/>
      <c r="J96" s="35"/>
      <c r="K96" s="35"/>
      <c r="L96" s="35"/>
    </row>
    <row r="97" spans="1:12" x14ac:dyDescent="0.15">
      <c r="A97" s="35" t="s">
        <v>105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x14ac:dyDescent="0.15">
      <c r="A98" s="35" t="s">
        <v>211</v>
      </c>
      <c r="B98" s="35"/>
      <c r="C98" s="35"/>
      <c r="D98" s="35"/>
      <c r="E98" s="35"/>
      <c r="F98" s="35"/>
      <c r="G98" s="35"/>
      <c r="H98" s="35">
        <v>1</v>
      </c>
      <c r="I98" s="35"/>
      <c r="J98" s="35"/>
      <c r="K98" s="35"/>
      <c r="L98" s="35"/>
    </row>
    <row r="99" spans="1:12" x14ac:dyDescent="0.15">
      <c r="A99" s="35" t="s">
        <v>206</v>
      </c>
      <c r="B99" s="35"/>
      <c r="C99" s="35">
        <v>1</v>
      </c>
      <c r="D99" s="35"/>
      <c r="E99" s="35"/>
      <c r="F99" s="35"/>
      <c r="G99" s="35"/>
      <c r="H99" s="35">
        <v>3</v>
      </c>
      <c r="I99" s="35"/>
      <c r="J99" s="35"/>
      <c r="K99" s="35"/>
      <c r="L99" s="35"/>
    </row>
    <row r="100" spans="1:12" x14ac:dyDescent="0.15">
      <c r="A100" s="35" t="s">
        <v>203</v>
      </c>
      <c r="B100" s="35"/>
      <c r="C100" s="35"/>
      <c r="D100" s="35"/>
      <c r="E100" s="35"/>
      <c r="F100" s="35"/>
      <c r="G100" s="35"/>
      <c r="H100" s="35">
        <v>3</v>
      </c>
      <c r="I100" s="35"/>
      <c r="J100" s="35"/>
      <c r="K100" s="35"/>
      <c r="L100" s="35"/>
    </row>
    <row r="101" spans="1:12" x14ac:dyDescent="0.15">
      <c r="A101" s="35" t="s">
        <v>106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x14ac:dyDescent="0.15">
      <c r="A102" s="35" t="s">
        <v>125</v>
      </c>
      <c r="B102" s="35"/>
      <c r="C102" s="35">
        <v>1</v>
      </c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x14ac:dyDescent="0.15">
      <c r="A103" s="35" t="s">
        <v>207</v>
      </c>
      <c r="B103" s="35"/>
      <c r="C103" s="35"/>
      <c r="D103" s="35"/>
      <c r="E103" s="56"/>
      <c r="F103" s="56"/>
      <c r="G103" s="35"/>
      <c r="H103" s="35">
        <v>2</v>
      </c>
      <c r="I103" s="35"/>
      <c r="J103" s="35"/>
      <c r="K103" s="35"/>
      <c r="L103" s="35"/>
    </row>
    <row r="104" spans="1:12" x14ac:dyDescent="0.15">
      <c r="A104" s="35" t="s">
        <v>208</v>
      </c>
      <c r="B104" s="35"/>
      <c r="C104" s="35"/>
      <c r="D104" s="35"/>
      <c r="E104" s="35"/>
      <c r="F104" s="35"/>
      <c r="G104" s="35"/>
      <c r="H104" s="35">
        <v>2</v>
      </c>
      <c r="I104" s="35"/>
      <c r="J104" s="35"/>
      <c r="K104" s="35"/>
      <c r="L104" s="35"/>
    </row>
    <row r="105" spans="1:12" x14ac:dyDescent="0.15">
      <c r="A105" s="35" t="s">
        <v>199</v>
      </c>
      <c r="B105" s="35"/>
      <c r="C105" s="35"/>
      <c r="D105" s="35"/>
      <c r="E105" s="35"/>
      <c r="F105" s="35"/>
      <c r="G105" s="35">
        <v>1</v>
      </c>
      <c r="H105" s="35"/>
      <c r="I105" s="35"/>
      <c r="J105" s="35"/>
      <c r="K105" s="35"/>
      <c r="L105" s="35"/>
    </row>
    <row r="106" spans="1:12" x14ac:dyDescent="0.15">
      <c r="A106" s="35" t="s">
        <v>209</v>
      </c>
      <c r="B106" s="35"/>
      <c r="C106" s="35"/>
      <c r="D106" s="35"/>
      <c r="E106" s="35"/>
      <c r="F106" s="35"/>
      <c r="G106" s="35"/>
      <c r="H106" s="35">
        <v>3</v>
      </c>
      <c r="I106" s="35"/>
      <c r="J106" s="35"/>
      <c r="K106" s="35"/>
      <c r="L106" s="35"/>
    </row>
    <row r="107" spans="1:12" x14ac:dyDescent="0.15">
      <c r="A107" s="35" t="s">
        <v>210</v>
      </c>
      <c r="B107" s="35"/>
      <c r="C107" s="35"/>
      <c r="D107" s="35"/>
      <c r="E107" s="35"/>
      <c r="F107" s="35"/>
      <c r="G107" s="35"/>
      <c r="H107" s="35">
        <v>1</v>
      </c>
      <c r="I107" s="35"/>
      <c r="J107" s="35"/>
      <c r="K107" s="35"/>
      <c r="L107" s="35"/>
    </row>
    <row r="108" spans="1:12" x14ac:dyDescent="0.15">
      <c r="A108" s="35" t="s">
        <v>51</v>
      </c>
      <c r="B108" s="35"/>
      <c r="C108" s="35"/>
      <c r="D108" s="35"/>
      <c r="E108" s="56"/>
      <c r="F108" s="56"/>
      <c r="G108" s="35"/>
      <c r="H108" s="35"/>
      <c r="I108" s="35"/>
      <c r="J108" s="35"/>
      <c r="K108" s="35"/>
      <c r="L108" s="35"/>
    </row>
    <row r="109" spans="1:12" x14ac:dyDescent="0.15">
      <c r="A109" s="35" t="s">
        <v>200</v>
      </c>
      <c r="B109" s="35"/>
      <c r="C109" s="35"/>
      <c r="D109" s="35"/>
      <c r="E109" s="35"/>
      <c r="F109" s="35"/>
      <c r="G109" s="35">
        <v>1</v>
      </c>
      <c r="H109" s="35"/>
      <c r="I109" s="35"/>
      <c r="J109" s="35"/>
      <c r="K109" s="35"/>
      <c r="L109" s="35"/>
    </row>
    <row r="110" spans="1:12" x14ac:dyDescent="0.15">
      <c r="A110" s="35" t="s">
        <v>52</v>
      </c>
      <c r="B110" s="35"/>
      <c r="C110" s="35"/>
      <c r="D110" s="35"/>
      <c r="E110" s="35"/>
      <c r="F110" s="35"/>
      <c r="G110" s="35"/>
      <c r="H110" s="35">
        <v>1</v>
      </c>
      <c r="I110" s="35"/>
      <c r="J110" s="35"/>
      <c r="K110" s="35"/>
      <c r="L110" s="35"/>
    </row>
    <row r="111" spans="1:12" x14ac:dyDescent="0.15">
      <c r="A111" s="35" t="s">
        <v>53</v>
      </c>
      <c r="B111" s="35"/>
      <c r="C111" s="35"/>
      <c r="D111" s="35"/>
      <c r="E111" s="35"/>
      <c r="F111" s="35"/>
      <c r="G111" s="35">
        <v>1</v>
      </c>
      <c r="H111" s="35"/>
      <c r="I111" s="35"/>
      <c r="J111" s="35"/>
      <c r="K111" s="35"/>
      <c r="L111" s="35"/>
    </row>
    <row r="112" spans="1:12" x14ac:dyDescent="0.15">
      <c r="A112" s="35" t="s">
        <v>201</v>
      </c>
      <c r="B112" s="35"/>
      <c r="C112" s="35"/>
      <c r="D112" s="35"/>
      <c r="E112" s="35"/>
      <c r="F112" s="35"/>
      <c r="G112" s="35">
        <v>1</v>
      </c>
      <c r="H112" s="35"/>
      <c r="I112" s="35"/>
      <c r="J112" s="35"/>
      <c r="K112" s="35"/>
      <c r="L112" s="35"/>
    </row>
    <row r="113" spans="1:12" x14ac:dyDescent="0.15">
      <c r="A113" s="35" t="s">
        <v>54</v>
      </c>
      <c r="B113" s="35"/>
      <c r="C113" s="35"/>
      <c r="D113" s="35"/>
      <c r="E113" s="35"/>
      <c r="F113" s="35"/>
      <c r="G113" s="35">
        <v>1</v>
      </c>
      <c r="H113" s="35"/>
      <c r="I113" s="35"/>
      <c r="J113" s="35"/>
      <c r="K113" s="35"/>
      <c r="L113" s="35"/>
    </row>
    <row r="114" spans="1:12" x14ac:dyDescent="0.15">
      <c r="A114" s="35" t="s">
        <v>124</v>
      </c>
      <c r="B114" s="35"/>
      <c r="C114" s="35">
        <v>1</v>
      </c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x14ac:dyDescent="0.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x14ac:dyDescent="0.15">
      <c r="A116" s="35"/>
      <c r="B116" s="57">
        <f>SUM(B93:B115)</f>
        <v>0</v>
      </c>
      <c r="C116" s="57">
        <f>SUM(C93:C115)</f>
        <v>3</v>
      </c>
      <c r="D116" s="57">
        <f>SUM(D93:D115)</f>
        <v>0</v>
      </c>
      <c r="E116" s="57">
        <f>SUM(E93:E115)</f>
        <v>0</v>
      </c>
      <c r="F116" s="57"/>
      <c r="G116" s="58">
        <f>SUM(G93:G115)</f>
        <v>5</v>
      </c>
      <c r="H116" s="58">
        <f>SUM(H93:H115)</f>
        <v>17</v>
      </c>
      <c r="I116" s="35"/>
      <c r="J116" s="35"/>
      <c r="K116" s="35"/>
      <c r="L116" s="35"/>
    </row>
    <row r="117" spans="1:12" x14ac:dyDescent="0.15">
      <c r="A117" s="35"/>
      <c r="B117" s="35" t="s">
        <v>49</v>
      </c>
      <c r="C117" s="35">
        <v>1</v>
      </c>
      <c r="D117" s="35">
        <v>2</v>
      </c>
      <c r="E117" s="35">
        <v>3</v>
      </c>
      <c r="F117" s="35"/>
      <c r="G117" s="35"/>
      <c r="H117" s="35"/>
      <c r="I117" s="35"/>
      <c r="J117" s="35"/>
      <c r="K117" s="35"/>
      <c r="L117" s="35"/>
    </row>
    <row r="118" spans="1:12" x14ac:dyDescent="0.15">
      <c r="A118" s="35" t="s">
        <v>55</v>
      </c>
      <c r="B118" s="35"/>
      <c r="C118" s="57">
        <f>B116+C116+D116+E116</f>
        <v>3</v>
      </c>
      <c r="D118" s="56"/>
      <c r="E118" s="35"/>
      <c r="F118" s="35"/>
      <c r="G118" s="35"/>
      <c r="H118" s="35"/>
      <c r="I118" s="35"/>
      <c r="J118" s="35"/>
      <c r="K118" s="35"/>
      <c r="L118" s="35"/>
    </row>
    <row r="119" spans="1:12" x14ac:dyDescent="0.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x14ac:dyDescent="0.15">
      <c r="A120" s="35"/>
      <c r="B120" s="35"/>
      <c r="C120" s="81" t="s">
        <v>46</v>
      </c>
      <c r="D120" s="82"/>
      <c r="E120" s="83"/>
      <c r="F120" s="63"/>
      <c r="G120" s="35" t="s">
        <v>47</v>
      </c>
      <c r="H120" s="35"/>
      <c r="I120" s="35"/>
      <c r="J120" s="35"/>
      <c r="K120" s="35"/>
      <c r="L120" s="35"/>
    </row>
    <row r="121" spans="1:12" x14ac:dyDescent="0.15">
      <c r="A121" s="35"/>
      <c r="B121" s="35" t="s">
        <v>49</v>
      </c>
      <c r="C121" s="53">
        <v>1</v>
      </c>
      <c r="D121" s="54">
        <v>2</v>
      </c>
      <c r="E121" s="55">
        <v>3</v>
      </c>
      <c r="F121" s="35"/>
      <c r="G121" s="35"/>
      <c r="H121" s="35"/>
      <c r="I121" s="35"/>
      <c r="J121" s="35"/>
      <c r="K121" s="35"/>
      <c r="L121" s="35"/>
    </row>
    <row r="122" spans="1:12" x14ac:dyDescent="0.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x14ac:dyDescent="0.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x14ac:dyDescent="0.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x14ac:dyDescent="0.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x14ac:dyDescent="0.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x14ac:dyDescent="0.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x14ac:dyDescent="0.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x14ac:dyDescent="0.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x14ac:dyDescent="0.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x14ac:dyDescent="0.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x14ac:dyDescent="0.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x14ac:dyDescent="0.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x14ac:dyDescent="0.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x14ac:dyDescent="0.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x14ac:dyDescent="0.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x14ac:dyDescent="0.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x14ac:dyDescent="0.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x14ac:dyDescent="0.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x14ac:dyDescent="0.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x14ac:dyDescent="0.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x14ac:dyDescent="0.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x14ac:dyDescent="0.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x14ac:dyDescent="0.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x14ac:dyDescent="0.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x14ac:dyDescent="0.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x14ac:dyDescent="0.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x14ac:dyDescent="0.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x14ac:dyDescent="0.1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x14ac:dyDescent="0.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 x14ac:dyDescent="0.1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x14ac:dyDescent="0.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x14ac:dyDescent="0.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x14ac:dyDescent="0.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x14ac:dyDescent="0.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x14ac:dyDescent="0.1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x14ac:dyDescent="0.1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x14ac:dyDescent="0.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x14ac:dyDescent="0.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x14ac:dyDescent="0.1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x14ac:dyDescent="0.1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x14ac:dyDescent="0.1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x14ac:dyDescent="0.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</sheetData>
  <mergeCells count="4">
    <mergeCell ref="B1:G1"/>
    <mergeCell ref="H1:K1"/>
    <mergeCell ref="C91:E91"/>
    <mergeCell ref="C120:E120"/>
  </mergeCells>
  <phoneticPr fontId="0" type="noConversion"/>
  <printOptions horizontalCentered="1" gridLines="1"/>
  <pageMargins left="0.78740157480314965" right="0.78740157480314965" top="0.31496062992125984" bottom="0.31496062992125984" header="0.51181102362204722" footer="0.51181102362204722"/>
  <pageSetup paperSize="9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Løp utenfor bane</vt:lpstr>
      <vt:lpstr>Banestevner</vt:lpstr>
      <vt:lpstr>Stafetter-Sammendrag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Tor Jarle Bolme</cp:lastModifiedBy>
  <cp:lastPrinted>2024-03-13T13:14:36Z</cp:lastPrinted>
  <dcterms:created xsi:type="dcterms:W3CDTF">1998-04-26T13:31:11Z</dcterms:created>
  <dcterms:modified xsi:type="dcterms:W3CDTF">2024-03-13T13:31:29Z</dcterms:modified>
</cp:coreProperties>
</file>