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680" activeTab="0"/>
  </bookViews>
  <sheets>
    <sheet name="Løp utenfor bane" sheetId="1" r:id="rId1"/>
    <sheet name="Banestevner" sheetId="2" r:id="rId2"/>
    <sheet name="Stafetter-Sammendrag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<sst xmlns="http://schemas.openxmlformats.org/spreadsheetml/2006/main" count="327" uniqueCount="223">
  <si>
    <t>LØP UTENFOR BANE (senior &amp; junior)</t>
  </si>
  <si>
    <t>Bolme Tor Jarle</t>
  </si>
  <si>
    <t>Børset Stein Ivar</t>
  </si>
  <si>
    <t>Vonheim Bjørn</t>
  </si>
  <si>
    <t>Trollheimsløpet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</si>
  <si>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</si>
  <si>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</si>
  <si>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</si>
  <si>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</si>
  <si>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</si>
  <si>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</si>
  <si>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</si>
  <si>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</si>
  <si>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</si>
  <si>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</si>
  <si>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</si>
  <si>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Romundstad Jan</t>
  </si>
  <si>
    <t>BANESTEVNER</t>
  </si>
  <si>
    <t>Sæther Pål</t>
  </si>
  <si>
    <t xml:space="preserve">Tallene i rubrikkene betyr plassering i sin klasse   </t>
  </si>
  <si>
    <t>Beste tid uansett klasse =</t>
  </si>
  <si>
    <t>Nonstad Bård</t>
  </si>
  <si>
    <t xml:space="preserve">Moholdt Lars </t>
  </si>
  <si>
    <t>Bardal Lars Morten</t>
  </si>
  <si>
    <t>M=mosjonsklasse</t>
  </si>
  <si>
    <t>SENIOR/JUNIOR</t>
  </si>
  <si>
    <t>Langen Helge</t>
  </si>
  <si>
    <t>Moholdt Lars</t>
  </si>
  <si>
    <t>LØP UTENFOR BANE</t>
  </si>
  <si>
    <t>Nilsen Arnt Inge</t>
  </si>
  <si>
    <t>St.Olav lag 3</t>
  </si>
  <si>
    <t>Hytteplanmila</t>
  </si>
  <si>
    <t xml:space="preserve"> </t>
  </si>
  <si>
    <t>Bøe Alf Petter</t>
  </si>
  <si>
    <t>Sæterbø Ole</t>
  </si>
  <si>
    <t>Bakken Edvin</t>
  </si>
  <si>
    <t>NB: Se nederst også Arkfanene Løp utenfor bane og Banestevner</t>
  </si>
  <si>
    <t>Løfald Gjermund</t>
  </si>
  <si>
    <t>Aasbø Henrik</t>
  </si>
  <si>
    <t>Halgunset Nils Ingar</t>
  </si>
  <si>
    <t>Tranvåg Joachim</t>
  </si>
  <si>
    <t>Mogstad Berit</t>
  </si>
  <si>
    <t>Vinterkarusell 4, Ranheim FH 3.000m</t>
  </si>
  <si>
    <t>Holmenkollstafetten</t>
  </si>
  <si>
    <t>Balestrand Ola H</t>
  </si>
  <si>
    <t>Aspli John Ole</t>
  </si>
  <si>
    <t>Hofstad Alexander</t>
  </si>
  <si>
    <t>Boye Anders</t>
  </si>
  <si>
    <t>Torvikbukt Rundt</t>
  </si>
  <si>
    <t>Olavsstafetten</t>
  </si>
  <si>
    <t>Vinterkarusell 5, Ranheim FH 3.000m</t>
  </si>
  <si>
    <t>Aasbø Jonas</t>
  </si>
  <si>
    <t>Skjermo Mali Røen</t>
  </si>
  <si>
    <t>Svinsås Jo</t>
  </si>
  <si>
    <t>Oldervik Stian</t>
  </si>
  <si>
    <t>Forbord Kristian Engen</t>
  </si>
  <si>
    <t>Ofstad Sigmund</t>
  </si>
  <si>
    <t>Ålesund Vinterkarusell 4</t>
  </si>
  <si>
    <t>Halvorsen Åge</t>
  </si>
  <si>
    <t>Fremstad Stian</t>
  </si>
  <si>
    <t>Haltli Eivind Johan</t>
  </si>
  <si>
    <t>Einmo Alise</t>
  </si>
  <si>
    <t>Vennafjellet Opp</t>
  </si>
  <si>
    <t>Theigmann Tom Frode</t>
  </si>
  <si>
    <t>Fredrikstad Maraton</t>
  </si>
  <si>
    <t>Røen Lars Bakken</t>
  </si>
  <si>
    <t>Eriksen Jon</t>
  </si>
  <si>
    <t>Aalbu Steinar</t>
  </si>
  <si>
    <t>Espelien Markus</t>
  </si>
  <si>
    <t>Magni Maraton</t>
  </si>
  <si>
    <t>Eldevik Jørund</t>
  </si>
  <si>
    <t>17.08.</t>
  </si>
  <si>
    <t>Blåfjelløpet</t>
  </si>
  <si>
    <t>Nybrottkarusellen, 5 km</t>
  </si>
  <si>
    <t>23.06.</t>
  </si>
  <si>
    <t>04.09.</t>
  </si>
  <si>
    <t>Bråtesten</t>
  </si>
  <si>
    <t>30.12.</t>
  </si>
  <si>
    <t>Antall starter 2019</t>
  </si>
  <si>
    <t>Folde David Sommervold</t>
  </si>
  <si>
    <t>Ålesund Vinterkarusell 3</t>
  </si>
  <si>
    <r>
      <t xml:space="preserve">Løpsnavn og plassering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</si>
  <si>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Skõvde 6-timmars</t>
  </si>
  <si>
    <t>21.05.</t>
  </si>
  <si>
    <t>28.05.</t>
  </si>
  <si>
    <t>01.06.</t>
  </si>
  <si>
    <t>Einmo Malin</t>
  </si>
  <si>
    <t>28.06.</t>
  </si>
  <si>
    <t>Sommarkarusell, Ålesund 5 km</t>
  </si>
  <si>
    <t>26.07.</t>
  </si>
  <si>
    <t>Orklamila</t>
  </si>
  <si>
    <t>Stensås Anders</t>
  </si>
  <si>
    <t>Knyken Rundt</t>
  </si>
  <si>
    <t>Fugelsøy Berit</t>
  </si>
  <si>
    <t>Kårvatn Skyrace</t>
  </si>
  <si>
    <t>06.09.</t>
  </si>
  <si>
    <t>Fiske Jo Bjørnar</t>
  </si>
  <si>
    <t>07.09.</t>
  </si>
  <si>
    <t>Løfald Anders</t>
  </si>
  <si>
    <t>Bentzen Olaf</t>
  </si>
  <si>
    <t>28.09.</t>
  </si>
  <si>
    <t>Nes Kristine</t>
  </si>
  <si>
    <t>24.10.</t>
  </si>
  <si>
    <t>Antall starter 2020</t>
  </si>
  <si>
    <t>Løpskar</t>
  </si>
  <si>
    <t>Lag</t>
  </si>
  <si>
    <t>Rløpskarusell</t>
  </si>
  <si>
    <t>KM</t>
  </si>
  <si>
    <t>ANN ELIN</t>
  </si>
  <si>
    <t>britt M G</t>
  </si>
  <si>
    <t>Geir Atle</t>
  </si>
  <si>
    <t>Gine Fug</t>
  </si>
  <si>
    <t>Hanne Fug</t>
  </si>
  <si>
    <t>Hans Ole</t>
  </si>
  <si>
    <t>Håken</t>
  </si>
  <si>
    <t>Kristin Bø</t>
  </si>
  <si>
    <t>lasse</t>
  </si>
  <si>
    <t>Malene</t>
  </si>
  <si>
    <t>mona b n</t>
  </si>
  <si>
    <t>Monika GL</t>
  </si>
  <si>
    <t>olav reitan</t>
  </si>
  <si>
    <t>Ronny AA</t>
  </si>
  <si>
    <t>Sondre Bolme</t>
  </si>
  <si>
    <t>svitlana</t>
  </si>
  <si>
    <t>tølløv</t>
  </si>
  <si>
    <t>yngve</t>
  </si>
  <si>
    <t>Øystein</t>
  </si>
  <si>
    <t>Sum Løp utenfor bane</t>
  </si>
  <si>
    <t>14.01.</t>
  </si>
  <si>
    <t>11.01.</t>
  </si>
  <si>
    <t>11.02.</t>
  </si>
  <si>
    <t>08.02.</t>
  </si>
  <si>
    <t>29.02.</t>
  </si>
  <si>
    <t>Vinter10, Trondheim 5 km</t>
  </si>
  <si>
    <t>07.03.</t>
  </si>
  <si>
    <t>Ålesund Vinterkarusell 5</t>
  </si>
  <si>
    <t>08.03.</t>
  </si>
  <si>
    <t>Haag Halvmaraton</t>
  </si>
  <si>
    <t>09.06.</t>
  </si>
  <si>
    <t>?</t>
  </si>
  <si>
    <t>Bakken Mahilde Eidnes</t>
  </si>
  <si>
    <t>02.07.</t>
  </si>
  <si>
    <t>Bodø Run Bertnesrunden</t>
  </si>
  <si>
    <t>01.07.</t>
  </si>
  <si>
    <t>05.07.</t>
  </si>
  <si>
    <t>Strandpromenaden 5 km</t>
  </si>
  <si>
    <t>15.07.</t>
  </si>
  <si>
    <t>Ad plasseringer: Er reslista oppdelt i klasser, oppgis klasseplassering</t>
  </si>
  <si>
    <t>01.08.</t>
  </si>
  <si>
    <t>09.09.</t>
  </si>
  <si>
    <t>13.08.</t>
  </si>
  <si>
    <t>Bævre Jo Trønsdal</t>
  </si>
  <si>
    <t>22.08.</t>
  </si>
  <si>
    <t>09.08.</t>
  </si>
  <si>
    <t>Banestevne Børsa 3.000m</t>
  </si>
  <si>
    <t>Trondheimslekene 1.500m</t>
  </si>
  <si>
    <t>23.08.</t>
  </si>
  <si>
    <t>Trondheimslekene 3.000m</t>
  </si>
  <si>
    <t>Nordvest Maraton (halv)</t>
  </si>
  <si>
    <t>30.08.</t>
  </si>
  <si>
    <t>Bodøgampen 10km</t>
  </si>
  <si>
    <t>03.09.</t>
  </si>
  <si>
    <t>3.000m for alle - høst</t>
  </si>
  <si>
    <t>Høgberget Opp</t>
  </si>
  <si>
    <t>Bautaløpet, Bodø</t>
  </si>
  <si>
    <t>Hostovatnet Rundt</t>
  </si>
  <si>
    <t xml:space="preserve">12.09. </t>
  </si>
  <si>
    <t>Banestevne Stovner 800m</t>
  </si>
  <si>
    <t>18.09.</t>
  </si>
  <si>
    <t>NM Bergen 5.000m</t>
  </si>
  <si>
    <t>20.09.</t>
  </si>
  <si>
    <t>NM Bergen 10.000m</t>
  </si>
  <si>
    <t>Trolla Opp</t>
  </si>
  <si>
    <t>22.09.</t>
  </si>
  <si>
    <t>Nidarø Rundt 5 km</t>
  </si>
  <si>
    <t>26.09.</t>
  </si>
  <si>
    <t>Bævre Vebjørn Bævre</t>
  </si>
  <si>
    <t>03.10.</t>
  </si>
  <si>
    <t>NM Halvmaraton Jessheim</t>
  </si>
  <si>
    <t>Trondheim Skogsmaraton</t>
  </si>
  <si>
    <t>17.10.</t>
  </si>
  <si>
    <t>04.10.</t>
  </si>
  <si>
    <t>Bodøryggen</t>
  </si>
  <si>
    <t>08.08.</t>
  </si>
  <si>
    <t>Toriselva Trail</t>
  </si>
  <si>
    <t>22.10.</t>
  </si>
  <si>
    <t>Trøndersk Vinterkarusell  nr 2</t>
  </si>
  <si>
    <t>Bævre Vebjørn Trønsdal</t>
  </si>
  <si>
    <t>Nordmarka Maraton (halv)</t>
  </si>
  <si>
    <t>29.11.</t>
  </si>
  <si>
    <t>Strandpromenaden 2</t>
  </si>
  <si>
    <t>05.01.</t>
  </si>
  <si>
    <t>Marieberg Galleria</t>
  </si>
  <si>
    <t>18.01.</t>
  </si>
  <si>
    <t>Stockholm Stadion Maraton</t>
  </si>
  <si>
    <t>Kickmaster Ultra og maraton</t>
  </si>
  <si>
    <t>Magni Maraton nr 53</t>
  </si>
  <si>
    <t>Fornebu Cannonballs</t>
  </si>
  <si>
    <t>27.09.</t>
  </si>
  <si>
    <t>10.10.</t>
  </si>
  <si>
    <t>18.10.</t>
  </si>
  <si>
    <t>Perseløpet</t>
  </si>
  <si>
    <t>12.12.</t>
  </si>
  <si>
    <t>Ålesund Nyttårsm (halv/hel)</t>
  </si>
  <si>
    <t>21.08.</t>
  </si>
  <si>
    <t>M</t>
  </si>
  <si>
    <t>Rindal Løpskarusell Skogsletta</t>
  </si>
  <si>
    <t>KM Terrengløp</t>
  </si>
  <si>
    <t>Pettersen Caroline</t>
  </si>
  <si>
    <t>13.09.</t>
  </si>
  <si>
    <t>Halvorsen Tor</t>
  </si>
  <si>
    <t xml:space="preserve">? betyr at stevnet er oppdelt i heat uten totalrangering  </t>
  </si>
  <si>
    <t>Kruskastevnet Diskos</t>
  </si>
  <si>
    <t>Kruskastevnet Slegge</t>
  </si>
  <si>
    <t>Kruskastevnet Spyd</t>
  </si>
  <si>
    <t>Bakken Mathilde Eidnes</t>
  </si>
  <si>
    <t>Skjermo Ola Andreas</t>
  </si>
  <si>
    <t>Mogstad Ragnhild</t>
  </si>
  <si>
    <t>3.000m i flomlys Trheim Stadion</t>
  </si>
  <si>
    <t>Persestevne Trheim Stadion 10.000m</t>
  </si>
  <si>
    <t>Oslo Sommerstevne, Bislett 10.000m</t>
  </si>
  <si>
    <t>Oppkjøringsstevne, Trheim St 5.000m</t>
  </si>
  <si>
    <t>3.000m for alle Trheim Stadion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</si>
</sst>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7" fillId="34" borderId="17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18" fillId="35" borderId="11" xfId="0" applyFont="1" applyFill="1" applyBorder="1" applyAlignment="1">
      <alignment/>
    </xf>
    <xf numFmtId="16" fontId="16" fillId="0" borderId="11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0" fontId="5" fillId="0" borderId="11" xfId="0" applyFont="1" applyBorder="1" applyAlignment="1">
      <alignment textRotation="90"/>
    </xf>
    <xf numFmtId="0" fontId="7" fillId="36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7" fillId="36" borderId="11" xfId="0" applyFont="1" applyFill="1" applyBorder="1" applyAlignment="1" quotePrefix="1">
      <alignment/>
    </xf>
    <xf numFmtId="0" fontId="16" fillId="36" borderId="11" xfId="0" applyFont="1" applyFill="1" applyBorder="1" applyAlignment="1" quotePrefix="1">
      <alignment/>
    </xf>
    <xf numFmtId="0" fontId="16" fillId="0" borderId="11" xfId="0" applyFont="1" applyBorder="1" applyAlignment="1">
      <alignment/>
    </xf>
    <xf numFmtId="0" fontId="16" fillId="1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6" fillId="0" borderId="0" xfId="0" applyFont="1" applyAlignment="1">
      <alignment/>
    </xf>
    <xf numFmtId="0" fontId="5" fillId="37" borderId="0" xfId="0" applyFont="1" applyFill="1" applyAlignment="1">
      <alignment/>
    </xf>
    <xf numFmtId="0" fontId="5" fillId="16" borderId="0" xfId="0" applyFont="1" applyFill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7" fillId="34" borderId="12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H1">
      <pane ySplit="2" topLeftCell="A53" activePane="bottomLeft" state="frozen"/>
      <selection pane="topLeft" activeCell="A1" sqref="A1"/>
      <selection pane="bottomLeft" activeCell="J2" sqref="J2"/>
    </sheetView>
  </sheetViews>
  <sheetFormatPr defaultColWidth="11.421875" defaultRowHeight="12.75"/>
  <cols>
    <col min="1" max="1" width="6.8515625" style="31" bestFit="1" customWidth="1"/>
    <col min="2" max="2" width="25.57421875" style="31" customWidth="1"/>
    <col min="3" max="9" width="2.8515625" style="31" bestFit="1" customWidth="1"/>
    <col min="10" max="11" width="3.00390625" style="31" customWidth="1"/>
    <col min="12" max="14" width="2.8515625" style="31" bestFit="1" customWidth="1"/>
    <col min="15" max="15" width="2.8515625" style="31" customWidth="1"/>
    <col min="16" max="17" width="2.8515625" style="31" bestFit="1" customWidth="1"/>
    <col min="18" max="18" width="4.140625" style="31" bestFit="1" customWidth="1"/>
    <col min="19" max="19" width="3.57421875" style="31" bestFit="1" customWidth="1"/>
    <col min="20" max="20" width="3.00390625" style="31" bestFit="1" customWidth="1"/>
    <col min="21" max="25" width="2.8515625" style="31" bestFit="1" customWidth="1"/>
    <col min="26" max="26" width="3.00390625" style="31" bestFit="1" customWidth="1"/>
    <col min="27" max="27" width="2.8515625" style="31" bestFit="1" customWidth="1"/>
    <col min="28" max="28" width="3.00390625" style="31" customWidth="1"/>
    <col min="29" max="30" width="2.8515625" style="31" bestFit="1" customWidth="1"/>
    <col min="31" max="31" width="2.8515625" style="31" customWidth="1"/>
    <col min="32" max="40" width="2.8515625" style="31" bestFit="1" customWidth="1"/>
    <col min="41" max="41" width="3.00390625" style="31" bestFit="1" customWidth="1"/>
    <col min="42" max="46" width="2.8515625" style="31" bestFit="1" customWidth="1"/>
    <col min="47" max="47" width="3.57421875" style="31" bestFit="1" customWidth="1"/>
    <col min="48" max="48" width="2.8515625" style="31" bestFit="1" customWidth="1"/>
    <col min="49" max="49" width="3.57421875" style="31" bestFit="1" customWidth="1"/>
    <col min="50" max="50" width="3.00390625" style="31" bestFit="1" customWidth="1"/>
    <col min="51" max="51" width="30.57421875" style="31" bestFit="1" customWidth="1"/>
    <col min="52" max="16384" width="11.421875" style="31" customWidth="1"/>
  </cols>
  <sheetData>
    <row r="1" spans="1:51" s="29" customFormat="1" ht="23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49"/>
      <c r="AP1" s="49"/>
      <c r="AQ1" s="77"/>
      <c r="AR1" s="77"/>
      <c r="AS1" s="77"/>
      <c r="AT1" s="77"/>
      <c r="AU1" s="77"/>
      <c r="AV1" s="77"/>
      <c r="AW1" s="77"/>
      <c r="AX1" s="77"/>
      <c r="AY1" s="78"/>
    </row>
    <row r="2" spans="1:51" ht="129.75">
      <c r="A2" s="10"/>
      <c r="B2" s="30">
        <v>2020</v>
      </c>
      <c r="C2" s="27" t="s">
        <v>45</v>
      </c>
      <c r="D2" s="27" t="s">
        <v>35</v>
      </c>
      <c r="E2" s="27" t="s">
        <v>44</v>
      </c>
      <c r="F2" s="27" t="s">
        <v>23</v>
      </c>
      <c r="G2" s="27" t="s">
        <v>99</v>
      </c>
      <c r="H2" s="27" t="s">
        <v>1</v>
      </c>
      <c r="I2" s="27" t="s">
        <v>47</v>
      </c>
      <c r="J2" s="27" t="s">
        <v>151</v>
      </c>
      <c r="K2" s="27" t="s">
        <v>187</v>
      </c>
      <c r="L2" s="27" t="s">
        <v>33</v>
      </c>
      <c r="M2" s="27" t="s">
        <v>2</v>
      </c>
      <c r="N2" s="27" t="s">
        <v>61</v>
      </c>
      <c r="O2" s="27" t="s">
        <v>86</v>
      </c>
      <c r="P2" s="27" t="s">
        <v>70</v>
      </c>
      <c r="Q2" s="27" t="s">
        <v>66</v>
      </c>
      <c r="R2" s="27" t="s">
        <v>68</v>
      </c>
      <c r="S2" s="27" t="s">
        <v>96</v>
      </c>
      <c r="T2" s="27" t="s">
        <v>79</v>
      </c>
      <c r="U2" s="27" t="s">
        <v>55</v>
      </c>
      <c r="V2" s="27" t="s">
        <v>59</v>
      </c>
      <c r="W2" s="27" t="s">
        <v>93</v>
      </c>
      <c r="X2" s="27" t="s">
        <v>39</v>
      </c>
      <c r="Y2" s="27" t="s">
        <v>210</v>
      </c>
      <c r="Z2" s="27" t="s">
        <v>58</v>
      </c>
      <c r="AA2" s="27" t="s">
        <v>26</v>
      </c>
      <c r="AB2" s="27" t="s">
        <v>98</v>
      </c>
      <c r="AC2" s="27" t="s">
        <v>37</v>
      </c>
      <c r="AD2" s="27" t="s">
        <v>41</v>
      </c>
      <c r="AE2" s="27" t="s">
        <v>217</v>
      </c>
      <c r="AF2" s="27" t="s">
        <v>27</v>
      </c>
      <c r="AG2" s="27" t="s">
        <v>101</v>
      </c>
      <c r="AH2" s="27" t="s">
        <v>29</v>
      </c>
      <c r="AI2" s="27" t="s">
        <v>21</v>
      </c>
      <c r="AJ2" s="27" t="s">
        <v>56</v>
      </c>
      <c r="AK2" s="27" t="s">
        <v>208</v>
      </c>
      <c r="AL2" s="27" t="s">
        <v>16</v>
      </c>
      <c r="AM2" s="27" t="s">
        <v>65</v>
      </c>
      <c r="AN2" s="27" t="s">
        <v>52</v>
      </c>
      <c r="AO2" s="27" t="s">
        <v>91</v>
      </c>
      <c r="AP2" s="27" t="s">
        <v>53</v>
      </c>
      <c r="AQ2" s="27" t="s">
        <v>15</v>
      </c>
      <c r="AR2" s="27" t="s">
        <v>34</v>
      </c>
      <c r="AS2" s="27" t="s">
        <v>18</v>
      </c>
      <c r="AT2" s="27" t="s">
        <v>40</v>
      </c>
      <c r="AU2" s="27" t="s">
        <v>3</v>
      </c>
      <c r="AV2" s="27" t="s">
        <v>51</v>
      </c>
      <c r="AW2" s="27" t="s">
        <v>38</v>
      </c>
      <c r="AX2" s="54"/>
      <c r="AY2" s="30">
        <f aca="true" t="shared" si="0" ref="AY2:AY33">B2</f>
        <v>2020</v>
      </c>
    </row>
    <row r="3" spans="1:51" s="35" customFormat="1" ht="12">
      <c r="A3" s="64" t="s">
        <v>191</v>
      </c>
      <c r="B3" s="73" t="s">
        <v>192</v>
      </c>
      <c r="C3" s="6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>
        <v>42</v>
      </c>
      <c r="AX3" s="12">
        <f aca="true" t="shared" si="1" ref="AX3:AX35">COUNTA(C3:AW3)</f>
        <v>1</v>
      </c>
      <c r="AY3" s="43" t="str">
        <f t="shared" si="0"/>
        <v>Marieberg Galleria</v>
      </c>
    </row>
    <row r="4" spans="1:51" s="44" customFormat="1" ht="12">
      <c r="A4" s="12" t="s">
        <v>129</v>
      </c>
      <c r="B4" s="55" t="s">
        <v>80</v>
      </c>
      <c r="C4" s="60"/>
      <c r="D4" s="53"/>
      <c r="E4" s="53"/>
      <c r="F4" s="53"/>
      <c r="G4" s="53"/>
      <c r="H4" s="53"/>
      <c r="I4" s="53"/>
      <c r="J4" s="53"/>
      <c r="K4" s="53"/>
      <c r="L4" s="53">
        <v>1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2"/>
      <c r="AX4" s="12">
        <f t="shared" si="1"/>
        <v>1</v>
      </c>
      <c r="AY4" s="43" t="str">
        <f t="shared" si="0"/>
        <v>Ålesund Vinterkarusell 3</v>
      </c>
    </row>
    <row r="5" spans="1:51" s="35" customFormat="1" ht="12">
      <c r="A5" s="64" t="s">
        <v>193</v>
      </c>
      <c r="B5" s="73" t="s">
        <v>194</v>
      </c>
      <c r="C5" s="6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>
        <v>87</v>
      </c>
      <c r="AX5" s="12">
        <f t="shared" si="1"/>
        <v>1</v>
      </c>
      <c r="AY5" s="43" t="str">
        <f t="shared" si="0"/>
        <v>Stockholm Stadion Maraton</v>
      </c>
    </row>
    <row r="6" spans="1:51" s="44" customFormat="1" ht="12">
      <c r="A6" s="12" t="s">
        <v>131</v>
      </c>
      <c r="B6" s="55" t="s">
        <v>57</v>
      </c>
      <c r="C6" s="60"/>
      <c r="D6" s="60"/>
      <c r="E6" s="60"/>
      <c r="F6" s="60"/>
      <c r="G6" s="60"/>
      <c r="H6" s="60"/>
      <c r="I6" s="60"/>
      <c r="J6" s="60"/>
      <c r="K6" s="60"/>
      <c r="L6" s="60">
        <v>1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12">
        <f t="shared" si="1"/>
        <v>1</v>
      </c>
      <c r="AY6" s="43" t="str">
        <f t="shared" si="0"/>
        <v>Ålesund Vinterkarusell 4</v>
      </c>
    </row>
    <row r="7" spans="1:51" s="44" customFormat="1" ht="12">
      <c r="A7" s="12" t="s">
        <v>132</v>
      </c>
      <c r="B7" s="55" t="s">
        <v>133</v>
      </c>
      <c r="C7" s="60"/>
      <c r="D7" s="60"/>
      <c r="E7" s="60"/>
      <c r="F7" s="60"/>
      <c r="G7" s="60"/>
      <c r="H7" s="60"/>
      <c r="I7" s="34">
        <v>1</v>
      </c>
      <c r="J7" s="53"/>
      <c r="K7" s="53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1"/>
      <c r="AV7" s="60"/>
      <c r="AW7" s="61"/>
      <c r="AX7" s="12">
        <f t="shared" si="1"/>
        <v>1</v>
      </c>
      <c r="AY7" s="43" t="str">
        <f t="shared" si="0"/>
        <v>Vinter10, Trondheim 5 km</v>
      </c>
    </row>
    <row r="8" spans="1:51" s="44" customFormat="1" ht="12">
      <c r="A8" s="12" t="s">
        <v>134</v>
      </c>
      <c r="B8" s="55" t="s">
        <v>82</v>
      </c>
      <c r="C8" s="60"/>
      <c r="D8" s="60"/>
      <c r="E8" s="60"/>
      <c r="F8" s="60"/>
      <c r="G8" s="60"/>
      <c r="H8" s="60"/>
      <c r="I8" s="53"/>
      <c r="J8" s="53"/>
      <c r="K8" s="53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1"/>
      <c r="AV8" s="60"/>
      <c r="AW8" s="61">
        <v>53</v>
      </c>
      <c r="AX8" s="12">
        <f t="shared" si="1"/>
        <v>1</v>
      </c>
      <c r="AY8" s="43" t="str">
        <f t="shared" si="0"/>
        <v>Skõvde 6-timmars</v>
      </c>
    </row>
    <row r="9" spans="1:51" s="44" customFormat="1" ht="12">
      <c r="A9" s="12" t="s">
        <v>134</v>
      </c>
      <c r="B9" s="55" t="s">
        <v>135</v>
      </c>
      <c r="C9" s="60"/>
      <c r="D9" s="60"/>
      <c r="E9" s="60"/>
      <c r="F9" s="60"/>
      <c r="G9" s="60"/>
      <c r="H9" s="60"/>
      <c r="I9" s="53"/>
      <c r="J9" s="53"/>
      <c r="K9" s="53"/>
      <c r="L9" s="60">
        <v>1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1"/>
      <c r="AV9" s="60"/>
      <c r="AW9" s="61"/>
      <c r="AX9" s="12">
        <f t="shared" si="1"/>
        <v>1</v>
      </c>
      <c r="AY9" s="43" t="str">
        <f t="shared" si="0"/>
        <v>Ålesund Vinterkarusell 5</v>
      </c>
    </row>
    <row r="10" spans="1:51" s="44" customFormat="1" ht="12">
      <c r="A10" s="12" t="s">
        <v>136</v>
      </c>
      <c r="B10" s="55" t="s">
        <v>137</v>
      </c>
      <c r="C10" s="60"/>
      <c r="D10" s="60"/>
      <c r="E10" s="60"/>
      <c r="F10" s="60"/>
      <c r="G10" s="60"/>
      <c r="H10" s="60"/>
      <c r="I10" s="53"/>
      <c r="J10" s="53"/>
      <c r="K10" s="53"/>
      <c r="L10" s="60"/>
      <c r="M10" s="60"/>
      <c r="N10" s="60"/>
      <c r="O10" s="60"/>
      <c r="P10" s="60"/>
      <c r="Q10" s="60"/>
      <c r="R10" s="60">
        <v>112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/>
      <c r="AV10" s="60"/>
      <c r="AW10" s="61"/>
      <c r="AX10" s="12">
        <f t="shared" si="1"/>
        <v>1</v>
      </c>
      <c r="AY10" s="43" t="str">
        <f t="shared" si="0"/>
        <v>Haag Halvmaraton</v>
      </c>
    </row>
    <row r="11" spans="1:51" s="44" customFormat="1" ht="12">
      <c r="A11" s="15" t="s">
        <v>84</v>
      </c>
      <c r="B11" s="55" t="s">
        <v>145</v>
      </c>
      <c r="C11" s="60"/>
      <c r="D11" s="60"/>
      <c r="E11" s="60"/>
      <c r="F11" s="60"/>
      <c r="G11" s="60"/>
      <c r="H11" s="61"/>
      <c r="I11" s="61"/>
      <c r="J11" s="61"/>
      <c r="K11" s="61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2"/>
      <c r="W11" s="62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>
        <v>15</v>
      </c>
      <c r="AP11" s="60"/>
      <c r="AQ11" s="60"/>
      <c r="AR11" s="60"/>
      <c r="AS11" s="60"/>
      <c r="AT11" s="60"/>
      <c r="AU11" s="60"/>
      <c r="AV11" s="60"/>
      <c r="AW11" s="60"/>
      <c r="AX11" s="12">
        <f t="shared" si="1"/>
        <v>1</v>
      </c>
      <c r="AY11" s="43" t="str">
        <f t="shared" si="0"/>
        <v>Strandpromenaden 5 km</v>
      </c>
    </row>
    <row r="12" spans="1:51" s="35" customFormat="1" ht="12">
      <c r="A12" s="57" t="s">
        <v>85</v>
      </c>
      <c r="B12" s="73" t="s">
        <v>195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3"/>
      <c r="W12" s="63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>
        <v>8</v>
      </c>
      <c r="AX12" s="12">
        <f t="shared" si="1"/>
        <v>1</v>
      </c>
      <c r="AY12" s="43" t="str">
        <f t="shared" si="0"/>
        <v>Kickmaster Ultra og maraton</v>
      </c>
    </row>
    <row r="13" spans="1:51" s="35" customFormat="1" ht="13.5" customHeight="1">
      <c r="A13" s="15" t="s">
        <v>87</v>
      </c>
      <c r="B13" s="55" t="s">
        <v>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>
        <v>2</v>
      </c>
      <c r="Z13" s="60"/>
      <c r="AA13" s="34">
        <v>1</v>
      </c>
      <c r="AB13" s="60"/>
      <c r="AC13" s="60">
        <v>6</v>
      </c>
      <c r="AD13" s="60"/>
      <c r="AE13" s="60"/>
      <c r="AF13" s="60">
        <v>8</v>
      </c>
      <c r="AG13" s="60">
        <v>1</v>
      </c>
      <c r="AH13" s="60"/>
      <c r="AI13" s="60"/>
      <c r="AJ13" s="60">
        <v>4</v>
      </c>
      <c r="AK13" s="60"/>
      <c r="AL13" s="60"/>
      <c r="AM13" s="60"/>
      <c r="AN13" s="60"/>
      <c r="AO13" s="60"/>
      <c r="AP13" s="60"/>
      <c r="AQ13" s="60">
        <v>9</v>
      </c>
      <c r="AR13" s="60"/>
      <c r="AS13" s="60"/>
      <c r="AT13" s="60"/>
      <c r="AU13" s="60"/>
      <c r="AV13" s="60"/>
      <c r="AW13" s="60"/>
      <c r="AX13" s="12">
        <f t="shared" si="1"/>
        <v>7</v>
      </c>
      <c r="AY13" s="43" t="str">
        <f t="shared" si="0"/>
        <v>Trollheimsløpet</v>
      </c>
    </row>
    <row r="14" spans="1:51" s="35" customFormat="1" ht="12">
      <c r="A14" s="57" t="s">
        <v>87</v>
      </c>
      <c r="B14" s="73" t="s">
        <v>195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2"/>
      <c r="O14" s="61"/>
      <c r="P14" s="61"/>
      <c r="Q14" s="61"/>
      <c r="R14" s="61"/>
      <c r="S14" s="61"/>
      <c r="T14" s="61"/>
      <c r="U14" s="61"/>
      <c r="V14" s="63"/>
      <c r="W14" s="63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>
        <v>11</v>
      </c>
      <c r="AX14" s="12">
        <f t="shared" si="1"/>
        <v>1</v>
      </c>
      <c r="AY14" s="43" t="str">
        <f t="shared" si="0"/>
        <v>Kickmaster Ultra og maraton</v>
      </c>
    </row>
    <row r="15" spans="1:51" s="44" customFormat="1" ht="12">
      <c r="A15" s="15" t="s">
        <v>143</v>
      </c>
      <c r="B15" s="55" t="s">
        <v>73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53"/>
      <c r="O15" s="60"/>
      <c r="P15" s="60"/>
      <c r="Q15" s="60"/>
      <c r="R15" s="60">
        <v>3</v>
      </c>
      <c r="S15" s="60"/>
      <c r="T15" s="60"/>
      <c r="U15" s="60"/>
      <c r="V15" s="62"/>
      <c r="W15" s="62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12">
        <f t="shared" si="1"/>
        <v>1</v>
      </c>
      <c r="AY15" s="43" t="str">
        <f t="shared" si="0"/>
        <v>Nybrottkarusellen, 5 km</v>
      </c>
    </row>
    <row r="16" spans="1:51" s="44" customFormat="1" ht="12">
      <c r="A16" s="15" t="s">
        <v>141</v>
      </c>
      <c r="B16" s="55" t="s">
        <v>142</v>
      </c>
      <c r="C16" s="60"/>
      <c r="D16" s="60"/>
      <c r="E16" s="60"/>
      <c r="F16" s="60"/>
      <c r="G16" s="60">
        <v>2</v>
      </c>
      <c r="H16" s="60"/>
      <c r="I16" s="60"/>
      <c r="J16" s="60"/>
      <c r="K16" s="60"/>
      <c r="L16" s="60"/>
      <c r="M16" s="60"/>
      <c r="N16" s="60"/>
      <c r="O16" s="60"/>
      <c r="P16" s="60">
        <v>1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12">
        <f t="shared" si="1"/>
        <v>2</v>
      </c>
      <c r="AY16" s="43" t="str">
        <f t="shared" si="0"/>
        <v>Bodø Run Bertnesrunden</v>
      </c>
    </row>
    <row r="17" spans="1:51" s="44" customFormat="1" ht="13.5" customHeight="1">
      <c r="A17" s="15" t="s">
        <v>144</v>
      </c>
      <c r="B17" s="55" t="s">
        <v>72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5">
        <v>1</v>
      </c>
      <c r="O17" s="60">
        <v>2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>
        <v>3</v>
      </c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12">
        <f t="shared" si="1"/>
        <v>3</v>
      </c>
      <c r="AY17" s="43" t="str">
        <f t="shared" si="0"/>
        <v>Blåfjelløpet</v>
      </c>
    </row>
    <row r="18" spans="1:51" s="35" customFormat="1" ht="13.5" customHeight="1">
      <c r="A18" s="57" t="s">
        <v>89</v>
      </c>
      <c r="B18" s="73" t="s">
        <v>195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>
        <v>8</v>
      </c>
      <c r="AX18" s="12">
        <f t="shared" si="1"/>
        <v>1</v>
      </c>
      <c r="AY18" s="43" t="str">
        <f t="shared" si="0"/>
        <v>Kickmaster Ultra og maraton</v>
      </c>
    </row>
    <row r="19" spans="1:51" s="44" customFormat="1" ht="12">
      <c r="A19" s="15" t="s">
        <v>183</v>
      </c>
      <c r="B19" s="55" t="s">
        <v>184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53"/>
      <c r="AB19" s="60"/>
      <c r="AC19" s="60"/>
      <c r="AD19" s="60"/>
      <c r="AE19" s="60"/>
      <c r="AF19" s="60">
        <v>3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12">
        <f t="shared" si="1"/>
        <v>1</v>
      </c>
      <c r="AY19" s="43" t="str">
        <f t="shared" si="0"/>
        <v>Toriselva Trail</v>
      </c>
    </row>
    <row r="20" spans="1:51" s="35" customFormat="1" ht="12">
      <c r="A20" s="57" t="s">
        <v>183</v>
      </c>
      <c r="B20" s="73" t="s">
        <v>196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52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>
        <v>3</v>
      </c>
      <c r="AX20" s="12">
        <f t="shared" si="1"/>
        <v>1</v>
      </c>
      <c r="AY20" s="43" t="str">
        <f t="shared" si="0"/>
        <v>Magni Maraton nr 53</v>
      </c>
    </row>
    <row r="21" spans="1:51" s="44" customFormat="1" ht="12">
      <c r="A21" s="15" t="s">
        <v>150</v>
      </c>
      <c r="B21" s="55" t="s">
        <v>90</v>
      </c>
      <c r="C21" s="60"/>
      <c r="D21" s="60"/>
      <c r="E21" s="60">
        <v>2</v>
      </c>
      <c r="F21" s="60"/>
      <c r="G21" s="60"/>
      <c r="H21" s="60">
        <v>2</v>
      </c>
      <c r="I21" s="60"/>
      <c r="J21" s="60">
        <v>14</v>
      </c>
      <c r="K21" s="60"/>
      <c r="L21" s="60"/>
      <c r="M21" s="60"/>
      <c r="N21" s="60"/>
      <c r="O21" s="60"/>
      <c r="P21" s="60"/>
      <c r="Q21" s="60">
        <v>1</v>
      </c>
      <c r="R21" s="60"/>
      <c r="S21" s="60"/>
      <c r="T21" s="60"/>
      <c r="U21" s="60">
        <v>6</v>
      </c>
      <c r="V21" s="60">
        <v>4</v>
      </c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>
        <v>2</v>
      </c>
      <c r="AI21" s="60"/>
      <c r="AJ21" s="60">
        <v>7</v>
      </c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12">
        <f t="shared" si="1"/>
        <v>8</v>
      </c>
      <c r="AY21" s="43" t="str">
        <f t="shared" si="0"/>
        <v>Orklamila</v>
      </c>
    </row>
    <row r="22" spans="1:51" s="44" customFormat="1" ht="12">
      <c r="A22" s="15" t="s">
        <v>150</v>
      </c>
      <c r="B22" s="55" t="s">
        <v>88</v>
      </c>
      <c r="C22" s="60"/>
      <c r="D22" s="60"/>
      <c r="E22" s="60"/>
      <c r="F22" s="60"/>
      <c r="G22" s="60"/>
      <c r="H22" s="60"/>
      <c r="I22" s="60"/>
      <c r="J22" s="60"/>
      <c r="K22" s="60"/>
      <c r="L22" s="60">
        <v>1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34">
        <v>1</v>
      </c>
      <c r="AU22" s="60"/>
      <c r="AV22" s="60"/>
      <c r="AW22" s="60"/>
      <c r="AX22" s="12">
        <f t="shared" si="1"/>
        <v>2</v>
      </c>
      <c r="AY22" s="43" t="str">
        <f t="shared" si="0"/>
        <v>Sommarkarusell, Ålesund 5 km</v>
      </c>
    </row>
    <row r="23" spans="1:51" s="44" customFormat="1" ht="12">
      <c r="A23" s="15" t="s">
        <v>71</v>
      </c>
      <c r="B23" s="55" t="s">
        <v>92</v>
      </c>
      <c r="C23" s="60"/>
      <c r="D23" s="60"/>
      <c r="E23" s="60"/>
      <c r="F23" s="60">
        <v>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12">
        <f>COUNTA(C23:AW23)</f>
        <v>1</v>
      </c>
      <c r="AY23" s="43" t="str">
        <f>B23</f>
        <v>Knyken Rundt</v>
      </c>
    </row>
    <row r="24" spans="1:51" s="35" customFormat="1" ht="12">
      <c r="A24" s="57" t="s">
        <v>204</v>
      </c>
      <c r="B24" s="73" t="s">
        <v>206</v>
      </c>
      <c r="C24" s="61" t="s">
        <v>205</v>
      </c>
      <c r="D24" s="61"/>
      <c r="E24" s="61"/>
      <c r="F24" s="61"/>
      <c r="G24" s="61"/>
      <c r="H24" s="61"/>
      <c r="I24" s="61"/>
      <c r="J24" s="61"/>
      <c r="K24" s="61"/>
      <c r="L24" s="61"/>
      <c r="M24" s="61" t="s">
        <v>205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 t="s">
        <v>205</v>
      </c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 t="s">
        <v>205</v>
      </c>
      <c r="AJ24" s="61"/>
      <c r="AK24" s="61"/>
      <c r="AL24" s="61" t="s">
        <v>205</v>
      </c>
      <c r="AM24" s="61"/>
      <c r="AN24" s="61"/>
      <c r="AO24" s="61"/>
      <c r="AP24" s="61"/>
      <c r="AQ24" s="61"/>
      <c r="AR24" s="61" t="s">
        <v>205</v>
      </c>
      <c r="AS24" s="61"/>
      <c r="AT24" s="61"/>
      <c r="AU24" s="61"/>
      <c r="AV24" s="61"/>
      <c r="AW24" s="61"/>
      <c r="AX24" s="12">
        <f t="shared" si="1"/>
        <v>6</v>
      </c>
      <c r="AY24" s="43" t="str">
        <f t="shared" si="0"/>
        <v>Rindal Løpskarusell Skogsletta</v>
      </c>
    </row>
    <row r="25" spans="1:51" s="44" customFormat="1" ht="12">
      <c r="A25" s="15" t="s">
        <v>152</v>
      </c>
      <c r="B25" s="55" t="s">
        <v>94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34">
        <v>1</v>
      </c>
      <c r="AE25" s="60"/>
      <c r="AF25" s="60"/>
      <c r="AG25" s="60">
        <v>3</v>
      </c>
      <c r="AH25" s="60"/>
      <c r="AI25" s="60"/>
      <c r="AJ25" s="60"/>
      <c r="AK25" s="60"/>
      <c r="AL25" s="60"/>
      <c r="AM25" s="60"/>
      <c r="AN25" s="60">
        <v>3</v>
      </c>
      <c r="AO25" s="60"/>
      <c r="AP25" s="60"/>
      <c r="AQ25" s="60"/>
      <c r="AR25" s="60"/>
      <c r="AS25" s="60"/>
      <c r="AT25" s="60"/>
      <c r="AU25" s="60"/>
      <c r="AV25" s="60"/>
      <c r="AW25" s="60"/>
      <c r="AX25" s="12">
        <f t="shared" si="1"/>
        <v>3</v>
      </c>
      <c r="AY25" s="43" t="str">
        <f t="shared" si="0"/>
        <v>Kårvatn Skyrace</v>
      </c>
    </row>
    <row r="26" spans="1:51" s="44" customFormat="1" ht="12">
      <c r="A26" s="15" t="s">
        <v>152</v>
      </c>
      <c r="B26" s="55" t="s">
        <v>158</v>
      </c>
      <c r="C26" s="60"/>
      <c r="D26" s="60"/>
      <c r="E26" s="60"/>
      <c r="F26" s="60"/>
      <c r="G26" s="60"/>
      <c r="H26" s="60"/>
      <c r="I26" s="60"/>
      <c r="J26" s="60"/>
      <c r="K26" s="60"/>
      <c r="L26" s="60">
        <v>2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12">
        <f>COUNTA(C26:AW26)</f>
        <v>1</v>
      </c>
      <c r="AY26" s="43" t="str">
        <f>B26</f>
        <v>Nordvest Maraton (halv)</v>
      </c>
    </row>
    <row r="27" spans="1:51" s="35" customFormat="1" ht="12">
      <c r="A27" s="57" t="s">
        <v>156</v>
      </c>
      <c r="B27" s="73" t="s">
        <v>197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52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>
        <v>4</v>
      </c>
      <c r="AX27" s="12">
        <f t="shared" si="1"/>
        <v>1</v>
      </c>
      <c r="AY27" s="43" t="str">
        <f t="shared" si="0"/>
        <v>Fornebu Cannonballs</v>
      </c>
    </row>
    <row r="28" spans="1:51" s="44" customFormat="1" ht="12">
      <c r="A28" s="15" t="s">
        <v>159</v>
      </c>
      <c r="B28" s="74" t="s">
        <v>160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>
        <v>1</v>
      </c>
      <c r="Q28" s="60"/>
      <c r="R28" s="60"/>
      <c r="S28" s="60"/>
      <c r="T28" s="60"/>
      <c r="U28" s="60"/>
      <c r="V28" s="62"/>
      <c r="W28" s="62"/>
      <c r="X28" s="60"/>
      <c r="Y28" s="60"/>
      <c r="Z28" s="60"/>
      <c r="AA28" s="60"/>
      <c r="AB28" s="60"/>
      <c r="AC28" s="60"/>
      <c r="AD28" s="62"/>
      <c r="AE28" s="62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>
        <v>2</v>
      </c>
      <c r="AV28" s="60"/>
      <c r="AW28" s="60"/>
      <c r="AX28" s="12">
        <f t="shared" si="1"/>
        <v>2</v>
      </c>
      <c r="AY28" s="43" t="str">
        <f t="shared" si="0"/>
        <v>Bodøgampen 10km</v>
      </c>
    </row>
    <row r="29" spans="1:51" s="44" customFormat="1" ht="12">
      <c r="A29" s="15" t="s">
        <v>159</v>
      </c>
      <c r="B29" s="74" t="s">
        <v>62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34">
        <v>1</v>
      </c>
      <c r="O29" s="60">
        <v>2</v>
      </c>
      <c r="P29" s="60"/>
      <c r="Q29" s="60"/>
      <c r="R29" s="60"/>
      <c r="S29" s="60"/>
      <c r="T29" s="60"/>
      <c r="U29" s="60"/>
      <c r="V29" s="62"/>
      <c r="W29" s="62"/>
      <c r="X29" s="60"/>
      <c r="Y29" s="60"/>
      <c r="Z29" s="60"/>
      <c r="AA29" s="60"/>
      <c r="AB29" s="60"/>
      <c r="AC29" s="60"/>
      <c r="AD29" s="62"/>
      <c r="AE29" s="62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>
        <v>8</v>
      </c>
      <c r="AW29" s="60"/>
      <c r="AX29" s="12">
        <f t="shared" si="1"/>
        <v>3</v>
      </c>
      <c r="AY29" s="43" t="str">
        <f t="shared" si="0"/>
        <v>Vennafjellet Opp</v>
      </c>
    </row>
    <row r="30" spans="1:51" s="44" customFormat="1" ht="12">
      <c r="A30" s="15" t="s">
        <v>75</v>
      </c>
      <c r="B30" s="74" t="s">
        <v>207</v>
      </c>
      <c r="C30" s="60">
        <v>1</v>
      </c>
      <c r="D30" s="60">
        <v>1</v>
      </c>
      <c r="E30" s="60"/>
      <c r="F30" s="60">
        <v>1</v>
      </c>
      <c r="G30" s="60"/>
      <c r="H30" s="60">
        <v>1</v>
      </c>
      <c r="I30" s="60"/>
      <c r="J30" s="60"/>
      <c r="K30" s="60"/>
      <c r="L30" s="60"/>
      <c r="M30" s="60"/>
      <c r="N30" s="53"/>
      <c r="O30" s="60"/>
      <c r="P30" s="60"/>
      <c r="Q30" s="60"/>
      <c r="R30" s="60"/>
      <c r="S30" s="60"/>
      <c r="T30" s="60"/>
      <c r="U30" s="60"/>
      <c r="V30" s="62"/>
      <c r="W30" s="62">
        <v>1</v>
      </c>
      <c r="X30" s="60">
        <v>1</v>
      </c>
      <c r="Y30" s="60"/>
      <c r="Z30" s="60"/>
      <c r="AA30" s="60"/>
      <c r="AB30" s="60"/>
      <c r="AC30" s="60">
        <v>1</v>
      </c>
      <c r="AD30" s="62">
        <v>1</v>
      </c>
      <c r="AE30" s="62"/>
      <c r="AF30" s="60"/>
      <c r="AG30" s="60"/>
      <c r="AH30" s="60"/>
      <c r="AI30" s="60"/>
      <c r="AJ30" s="60"/>
      <c r="AK30" s="60"/>
      <c r="AL30" s="60"/>
      <c r="AM30" s="60">
        <v>1</v>
      </c>
      <c r="AN30" s="60"/>
      <c r="AO30" s="60"/>
      <c r="AP30" s="60">
        <v>3</v>
      </c>
      <c r="AQ30" s="60"/>
      <c r="AR30" s="60">
        <v>4</v>
      </c>
      <c r="AS30" s="60"/>
      <c r="AT30" s="60"/>
      <c r="AU30" s="60"/>
      <c r="AV30" s="60"/>
      <c r="AW30" s="60"/>
      <c r="AX30" s="12">
        <f t="shared" si="1"/>
        <v>11</v>
      </c>
      <c r="AY30" s="43" t="str">
        <f t="shared" si="0"/>
        <v>KM Terrengløp</v>
      </c>
    </row>
    <row r="31" spans="1:51" s="35" customFormat="1" ht="12">
      <c r="A31" s="57" t="s">
        <v>95</v>
      </c>
      <c r="B31" s="73" t="s">
        <v>163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>
        <v>17</v>
      </c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12">
        <f t="shared" si="1"/>
        <v>1</v>
      </c>
      <c r="AY31" s="43" t="str">
        <f t="shared" si="0"/>
        <v>Høgberget Opp</v>
      </c>
    </row>
    <row r="32" spans="1:51" s="35" customFormat="1" ht="12">
      <c r="A32" s="57" t="s">
        <v>95</v>
      </c>
      <c r="B32" s="73" t="s">
        <v>197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>
        <v>9</v>
      </c>
      <c r="AX32" s="12">
        <f t="shared" si="1"/>
        <v>1</v>
      </c>
      <c r="AY32" s="43" t="str">
        <f t="shared" si="0"/>
        <v>Fornebu Cannonballs</v>
      </c>
    </row>
    <row r="33" spans="1:51" s="44" customFormat="1" ht="12">
      <c r="A33" s="15" t="s">
        <v>97</v>
      </c>
      <c r="B33" s="55" t="s">
        <v>164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1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>
        <v>2</v>
      </c>
      <c r="AV33" s="60"/>
      <c r="AW33" s="60"/>
      <c r="AX33" s="12">
        <f t="shared" si="1"/>
        <v>2</v>
      </c>
      <c r="AY33" s="43" t="str">
        <f t="shared" si="0"/>
        <v>Bautaløpet, Bodø</v>
      </c>
    </row>
    <row r="34" spans="1:51" s="44" customFormat="1" ht="12">
      <c r="A34" s="15" t="s">
        <v>149</v>
      </c>
      <c r="B34" s="74" t="s">
        <v>165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34">
        <v>1</v>
      </c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12">
        <f t="shared" si="1"/>
        <v>1</v>
      </c>
      <c r="AY34" s="43" t="str">
        <f aca="true" t="shared" si="2" ref="AY34:AY53">B34</f>
        <v>Hostovatnet Rundt</v>
      </c>
    </row>
    <row r="35" spans="1:51" s="44" customFormat="1" ht="12">
      <c r="A35" s="15" t="s">
        <v>209</v>
      </c>
      <c r="B35" s="12" t="s">
        <v>5</v>
      </c>
      <c r="C35" s="60"/>
      <c r="D35" s="60">
        <v>1</v>
      </c>
      <c r="E35" s="60"/>
      <c r="F35" s="60"/>
      <c r="G35" s="60">
        <v>8</v>
      </c>
      <c r="H35" s="60"/>
      <c r="I35" s="60"/>
      <c r="J35" s="60">
        <v>7</v>
      </c>
      <c r="K35" s="60"/>
      <c r="L35" s="60">
        <v>1</v>
      </c>
      <c r="M35" s="60"/>
      <c r="N35" s="60"/>
      <c r="O35" s="60"/>
      <c r="P35" s="60"/>
      <c r="Q35" s="60"/>
      <c r="R35" s="60"/>
      <c r="S35" s="60"/>
      <c r="T35" s="60"/>
      <c r="U35" s="60"/>
      <c r="V35" s="62"/>
      <c r="W35" s="62"/>
      <c r="X35" s="60"/>
      <c r="Y35" s="60"/>
      <c r="Z35" s="60"/>
      <c r="AA35" s="60"/>
      <c r="AB35" s="60"/>
      <c r="AC35" s="60"/>
      <c r="AD35" s="60"/>
      <c r="AE35" s="60"/>
      <c r="AF35" s="60"/>
      <c r="AG35" s="53"/>
      <c r="AH35" s="60"/>
      <c r="AI35" s="60"/>
      <c r="AJ35" s="60">
        <v>5</v>
      </c>
      <c r="AK35" s="60">
        <v>1</v>
      </c>
      <c r="AL35" s="60"/>
      <c r="AM35" s="60"/>
      <c r="AN35" s="60"/>
      <c r="AO35" s="60"/>
      <c r="AP35" s="60"/>
      <c r="AQ35" s="60"/>
      <c r="AR35" s="60">
        <v>9</v>
      </c>
      <c r="AS35" s="60">
        <v>6</v>
      </c>
      <c r="AT35" s="60"/>
      <c r="AU35" s="60"/>
      <c r="AV35" s="60"/>
      <c r="AW35" s="60"/>
      <c r="AX35" s="12">
        <f t="shared" si="1"/>
        <v>8</v>
      </c>
      <c r="AY35" s="43" t="str">
        <f>B35</f>
        <v>Lina Roindt</v>
      </c>
    </row>
    <row r="36" spans="1:51" s="44" customFormat="1" ht="12">
      <c r="A36" s="15" t="s">
        <v>170</v>
      </c>
      <c r="B36" s="74" t="s">
        <v>172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34">
        <v>1</v>
      </c>
      <c r="V36" s="60"/>
      <c r="W36" s="60"/>
      <c r="X36" s="60"/>
      <c r="Y36" s="60"/>
      <c r="Z36" s="60"/>
      <c r="AA36" s="60"/>
      <c r="AB36" s="60"/>
      <c r="AC36" s="60"/>
      <c r="AD36" s="5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12">
        <f aca="true" t="shared" si="3" ref="AX36:AX52">COUNTA(C36:AW36)</f>
        <v>1</v>
      </c>
      <c r="AY36" s="43" t="str">
        <f t="shared" si="2"/>
        <v>Trolla Opp</v>
      </c>
    </row>
    <row r="37" spans="1:51" s="44" customFormat="1" ht="12">
      <c r="A37" s="15" t="s">
        <v>173</v>
      </c>
      <c r="B37" s="74" t="s">
        <v>174</v>
      </c>
      <c r="C37" s="60"/>
      <c r="D37" s="60"/>
      <c r="E37" s="60">
        <v>2</v>
      </c>
      <c r="F37" s="60"/>
      <c r="G37" s="60"/>
      <c r="H37" s="60"/>
      <c r="I37" s="60"/>
      <c r="J37" s="60">
        <v>10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53"/>
      <c r="V37" s="60"/>
      <c r="W37" s="60"/>
      <c r="X37" s="60"/>
      <c r="Y37" s="60"/>
      <c r="Z37" s="60"/>
      <c r="AA37" s="60"/>
      <c r="AB37" s="60"/>
      <c r="AC37" s="60"/>
      <c r="AD37" s="53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12">
        <f t="shared" si="3"/>
        <v>2</v>
      </c>
      <c r="AY37" s="43" t="str">
        <f t="shared" si="2"/>
        <v>Nidarø Rundt 5 km</v>
      </c>
    </row>
    <row r="38" spans="1:51" s="44" customFormat="1" ht="12">
      <c r="A38" s="15" t="s">
        <v>173</v>
      </c>
      <c r="B38" s="74" t="s">
        <v>76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>
        <v>2</v>
      </c>
      <c r="O38" s="60">
        <v>2</v>
      </c>
      <c r="P38" s="60"/>
      <c r="Q38" s="60"/>
      <c r="R38" s="60"/>
      <c r="S38" s="60"/>
      <c r="T38" s="60"/>
      <c r="U38" s="53"/>
      <c r="V38" s="60"/>
      <c r="W38" s="60"/>
      <c r="X38" s="60"/>
      <c r="Y38" s="60"/>
      <c r="Z38" s="60"/>
      <c r="AA38" s="60"/>
      <c r="AB38" s="60"/>
      <c r="AC38" s="60"/>
      <c r="AD38" s="34">
        <v>1</v>
      </c>
      <c r="AE38" s="60">
        <v>3</v>
      </c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12">
        <f t="shared" si="3"/>
        <v>4</v>
      </c>
      <c r="AY38" s="43" t="str">
        <f t="shared" si="2"/>
        <v>Bråtesten</v>
      </c>
    </row>
    <row r="39" spans="1:51" s="44" customFormat="1" ht="12">
      <c r="A39" s="15" t="s">
        <v>175</v>
      </c>
      <c r="B39" s="74" t="s">
        <v>48</v>
      </c>
      <c r="C39" s="60"/>
      <c r="D39" s="60"/>
      <c r="E39" s="60"/>
      <c r="F39" s="60"/>
      <c r="G39" s="60"/>
      <c r="H39" s="60">
        <v>2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53"/>
      <c r="V39" s="60"/>
      <c r="W39" s="60"/>
      <c r="X39" s="60"/>
      <c r="Y39" s="60"/>
      <c r="Z39" s="60"/>
      <c r="AA39" s="60"/>
      <c r="AB39" s="60"/>
      <c r="AC39" s="60"/>
      <c r="AD39" s="53"/>
      <c r="AE39" s="60"/>
      <c r="AF39" s="60"/>
      <c r="AG39" s="60"/>
      <c r="AH39" s="60"/>
      <c r="AI39" s="60"/>
      <c r="AJ39" s="60">
        <v>3</v>
      </c>
      <c r="AK39" s="60"/>
      <c r="AL39" s="60"/>
      <c r="AM39" s="60"/>
      <c r="AN39" s="60"/>
      <c r="AO39" s="60"/>
      <c r="AP39" s="60"/>
      <c r="AQ39" s="60"/>
      <c r="AR39" s="60">
        <v>8</v>
      </c>
      <c r="AS39" s="60"/>
      <c r="AT39" s="60"/>
      <c r="AU39" s="60"/>
      <c r="AV39" s="60"/>
      <c r="AW39" s="60"/>
      <c r="AX39" s="12">
        <f t="shared" si="3"/>
        <v>3</v>
      </c>
      <c r="AY39" s="43" t="str">
        <f t="shared" si="2"/>
        <v>Torvikbukt Rundt</v>
      </c>
    </row>
    <row r="40" spans="1:51" s="35" customFormat="1" ht="12">
      <c r="A40" s="57" t="s">
        <v>198</v>
      </c>
      <c r="B40" s="75" t="s">
        <v>195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52"/>
      <c r="V40" s="61"/>
      <c r="W40" s="61"/>
      <c r="X40" s="61"/>
      <c r="Y40" s="61"/>
      <c r="Z40" s="61"/>
      <c r="AA40" s="61"/>
      <c r="AB40" s="61"/>
      <c r="AC40" s="61"/>
      <c r="AD40" s="52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>
        <v>6</v>
      </c>
      <c r="AX40" s="12">
        <f t="shared" si="3"/>
        <v>1</v>
      </c>
      <c r="AY40" s="43" t="str">
        <f t="shared" si="2"/>
        <v>Kickmaster Ultra og maraton</v>
      </c>
    </row>
    <row r="41" spans="1:51" s="44" customFormat="1" ht="12">
      <c r="A41" s="15" t="s">
        <v>100</v>
      </c>
      <c r="B41" s="74" t="s">
        <v>179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>
        <v>13</v>
      </c>
      <c r="U41" s="53">
        <v>5</v>
      </c>
      <c r="V41" s="60"/>
      <c r="W41" s="60"/>
      <c r="X41" s="60"/>
      <c r="Y41" s="60"/>
      <c r="Z41" s="60"/>
      <c r="AA41" s="60"/>
      <c r="AB41" s="60">
        <v>25</v>
      </c>
      <c r="AC41" s="60"/>
      <c r="AD41" s="53"/>
      <c r="AE41" s="60"/>
      <c r="AF41" s="60"/>
      <c r="AG41" s="60"/>
      <c r="AH41" s="60">
        <v>2</v>
      </c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12">
        <f>COUNTA(C41:AW41)</f>
        <v>4</v>
      </c>
      <c r="AY41" s="43" t="str">
        <f>B41</f>
        <v>Trondheim Skogsmaraton</v>
      </c>
    </row>
    <row r="42" spans="1:51" s="44" customFormat="1" ht="12">
      <c r="A42" s="15" t="s">
        <v>177</v>
      </c>
      <c r="B42" s="74" t="s">
        <v>178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53"/>
      <c r="V42" s="60"/>
      <c r="W42" s="60"/>
      <c r="X42" s="60"/>
      <c r="Y42" s="60"/>
      <c r="Z42" s="60"/>
      <c r="AA42" s="60">
        <v>2</v>
      </c>
      <c r="AB42" s="60"/>
      <c r="AC42" s="60"/>
      <c r="AD42" s="5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12">
        <f t="shared" si="3"/>
        <v>1</v>
      </c>
      <c r="AY42" s="43" t="str">
        <f t="shared" si="2"/>
        <v>NM Halvmaraton Jessheim</v>
      </c>
    </row>
    <row r="43" spans="1:51" s="44" customFormat="1" ht="12">
      <c r="A43" s="15" t="s">
        <v>199</v>
      </c>
      <c r="B43" s="74" t="s">
        <v>69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53"/>
      <c r="V43" s="60"/>
      <c r="W43" s="60"/>
      <c r="X43" s="60"/>
      <c r="Y43" s="60"/>
      <c r="Z43" s="60"/>
      <c r="AA43" s="60"/>
      <c r="AB43" s="60"/>
      <c r="AC43" s="60"/>
      <c r="AD43" s="53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>
        <v>6</v>
      </c>
      <c r="AX43" s="12">
        <f t="shared" si="3"/>
        <v>1</v>
      </c>
      <c r="AY43" s="43" t="str">
        <f t="shared" si="2"/>
        <v>Magni Maraton</v>
      </c>
    </row>
    <row r="44" spans="1:51" s="44" customFormat="1" ht="12">
      <c r="A44" s="15" t="s">
        <v>180</v>
      </c>
      <c r="B44" s="74" t="s">
        <v>31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53"/>
      <c r="V44" s="60"/>
      <c r="W44" s="60"/>
      <c r="X44" s="60"/>
      <c r="Y44" s="60"/>
      <c r="Z44" s="60"/>
      <c r="AA44" s="60">
        <v>2</v>
      </c>
      <c r="AB44" s="60"/>
      <c r="AC44" s="60"/>
      <c r="AD44" s="5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12">
        <f t="shared" si="3"/>
        <v>1</v>
      </c>
      <c r="AY44" s="43" t="str">
        <f t="shared" si="2"/>
        <v>Hytteplanmila</v>
      </c>
    </row>
    <row r="45" spans="1:51" s="35" customFormat="1" ht="12">
      <c r="A45" s="57" t="s">
        <v>181</v>
      </c>
      <c r="B45" s="75" t="s">
        <v>182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52"/>
      <c r="V45" s="61"/>
      <c r="W45" s="61"/>
      <c r="X45" s="61"/>
      <c r="Y45" s="61"/>
      <c r="Z45" s="61"/>
      <c r="AA45" s="61"/>
      <c r="AB45" s="61"/>
      <c r="AC45" s="61"/>
      <c r="AD45" s="52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>
        <v>42</v>
      </c>
      <c r="AV45" s="61"/>
      <c r="AW45" s="61"/>
      <c r="AX45" s="12">
        <f t="shared" si="3"/>
        <v>1</v>
      </c>
      <c r="AY45" s="43" t="str">
        <f t="shared" si="2"/>
        <v>Bodøryggen</v>
      </c>
    </row>
    <row r="46" spans="1:51" s="44" customFormat="1" ht="12">
      <c r="A46" s="15" t="s">
        <v>200</v>
      </c>
      <c r="B46" s="74" t="s">
        <v>201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53"/>
      <c r="V46" s="60"/>
      <c r="W46" s="60"/>
      <c r="X46" s="60"/>
      <c r="Y46" s="60"/>
      <c r="Z46" s="60"/>
      <c r="AA46" s="60"/>
      <c r="AB46" s="60"/>
      <c r="AC46" s="60"/>
      <c r="AD46" s="5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>
        <v>3</v>
      </c>
      <c r="AX46" s="12">
        <f t="shared" si="3"/>
        <v>1</v>
      </c>
      <c r="AY46" s="43" t="str">
        <f t="shared" si="2"/>
        <v>Perseløpet</v>
      </c>
    </row>
    <row r="47" spans="1:51" s="44" customFormat="1" ht="12">
      <c r="A47" s="15" t="s">
        <v>185</v>
      </c>
      <c r="B47" s="74" t="s">
        <v>186</v>
      </c>
      <c r="C47" s="60"/>
      <c r="D47" s="60"/>
      <c r="E47" s="60">
        <v>2</v>
      </c>
      <c r="F47" s="60"/>
      <c r="G47" s="60"/>
      <c r="H47" s="60">
        <v>3</v>
      </c>
      <c r="I47" s="60"/>
      <c r="J47" s="60">
        <v>7</v>
      </c>
      <c r="K47" s="60">
        <v>10</v>
      </c>
      <c r="L47" s="60"/>
      <c r="M47" s="60"/>
      <c r="N47" s="60"/>
      <c r="O47" s="60"/>
      <c r="P47" s="60"/>
      <c r="Q47" s="60"/>
      <c r="R47" s="60"/>
      <c r="S47" s="60"/>
      <c r="T47" s="60"/>
      <c r="U47" s="53"/>
      <c r="V47" s="60"/>
      <c r="W47" s="60"/>
      <c r="X47" s="60"/>
      <c r="Y47" s="60"/>
      <c r="Z47" s="60"/>
      <c r="AA47" s="60"/>
      <c r="AB47" s="60"/>
      <c r="AC47" s="60"/>
      <c r="AD47" s="53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12">
        <f t="shared" si="3"/>
        <v>4</v>
      </c>
      <c r="AY47" s="43" t="str">
        <f t="shared" si="2"/>
        <v>Trøndersk Vinterkarusell  nr 2</v>
      </c>
    </row>
    <row r="48" spans="1:51" s="44" customFormat="1" ht="12">
      <c r="A48" s="15" t="s">
        <v>102</v>
      </c>
      <c r="B48" s="74" t="s">
        <v>188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53"/>
      <c r="V48" s="60"/>
      <c r="W48" s="60"/>
      <c r="X48" s="60"/>
      <c r="Y48" s="60"/>
      <c r="Z48" s="60">
        <v>15</v>
      </c>
      <c r="AA48" s="60"/>
      <c r="AB48" s="60"/>
      <c r="AC48" s="60"/>
      <c r="AD48" s="5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12">
        <f t="shared" si="3"/>
        <v>1</v>
      </c>
      <c r="AY48" s="43" t="str">
        <f t="shared" si="2"/>
        <v>Nordmarka Maraton (halv)</v>
      </c>
    </row>
    <row r="49" spans="1:51" s="44" customFormat="1" ht="12">
      <c r="A49" s="15" t="s">
        <v>102</v>
      </c>
      <c r="B49" s="74" t="s">
        <v>64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53"/>
      <c r="V49" s="60"/>
      <c r="W49" s="60"/>
      <c r="X49" s="60"/>
      <c r="Y49" s="60"/>
      <c r="Z49" s="60"/>
      <c r="AA49" s="60"/>
      <c r="AB49" s="60"/>
      <c r="AC49" s="60"/>
      <c r="AD49" s="53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>
        <v>4</v>
      </c>
      <c r="AX49" s="12">
        <f t="shared" si="3"/>
        <v>1</v>
      </c>
      <c r="AY49" s="43" t="str">
        <f t="shared" si="2"/>
        <v>Fredrikstad Maraton</v>
      </c>
    </row>
    <row r="50" spans="1:51" s="44" customFormat="1" ht="12">
      <c r="A50" s="15" t="s">
        <v>189</v>
      </c>
      <c r="B50" s="74" t="s">
        <v>190</v>
      </c>
      <c r="C50" s="60"/>
      <c r="D50" s="60"/>
      <c r="E50" s="60"/>
      <c r="F50" s="60"/>
      <c r="G50" s="60"/>
      <c r="H50" s="60"/>
      <c r="I50" s="60"/>
      <c r="J50" s="60">
        <v>11</v>
      </c>
      <c r="K50" s="60"/>
      <c r="L50" s="60"/>
      <c r="M50" s="60"/>
      <c r="N50" s="60"/>
      <c r="O50" s="60"/>
      <c r="P50" s="60"/>
      <c r="Q50" s="60"/>
      <c r="R50" s="60">
        <v>5</v>
      </c>
      <c r="S50" s="60"/>
      <c r="T50" s="60"/>
      <c r="U50" s="53"/>
      <c r="V50" s="60"/>
      <c r="W50" s="60"/>
      <c r="X50" s="60"/>
      <c r="Y50" s="60"/>
      <c r="Z50" s="60"/>
      <c r="AA50" s="60"/>
      <c r="AB50" s="60"/>
      <c r="AC50" s="60"/>
      <c r="AD50" s="5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12">
        <f t="shared" si="3"/>
        <v>2</v>
      </c>
      <c r="AY50" s="43" t="str">
        <f t="shared" si="2"/>
        <v>Strandpromenaden 2</v>
      </c>
    </row>
    <row r="51" spans="1:51" s="35" customFormat="1" ht="12">
      <c r="A51" s="57" t="s">
        <v>202</v>
      </c>
      <c r="B51" s="75" t="s">
        <v>69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>
        <v>5</v>
      </c>
      <c r="AX51" s="12">
        <f t="shared" si="3"/>
        <v>1</v>
      </c>
      <c r="AY51" s="43" t="str">
        <f t="shared" si="2"/>
        <v>Magni Maraton</v>
      </c>
    </row>
    <row r="52" spans="1:51" s="44" customFormat="1" ht="12">
      <c r="A52" s="15" t="s">
        <v>77</v>
      </c>
      <c r="B52" s="12" t="s">
        <v>203</v>
      </c>
      <c r="C52" s="60"/>
      <c r="D52" s="60"/>
      <c r="E52" s="60"/>
      <c r="F52" s="60"/>
      <c r="G52" s="60"/>
      <c r="H52" s="60"/>
      <c r="I52" s="60"/>
      <c r="J52" s="60"/>
      <c r="K52" s="60"/>
      <c r="L52" s="60">
        <v>5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>
        <v>2</v>
      </c>
      <c r="AX52" s="12">
        <f t="shared" si="3"/>
        <v>2</v>
      </c>
      <c r="AY52" s="43" t="str">
        <f t="shared" si="2"/>
        <v>Ålesund Nyttårsm (halv/hel)</v>
      </c>
    </row>
    <row r="53" spans="1:51" s="44" customFormat="1" ht="6" customHeight="1">
      <c r="A53" s="15"/>
      <c r="B53" s="12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8"/>
      <c r="AY53" s="43">
        <f t="shared" si="2"/>
        <v>0</v>
      </c>
    </row>
    <row r="54" spans="1:51" s="44" customFormat="1" ht="12.75" thickBot="1">
      <c r="A54" s="15"/>
      <c r="B54" s="12" t="s">
        <v>103</v>
      </c>
      <c r="C54" s="47">
        <f aca="true" t="shared" si="4" ref="C54:AW54">COUNTA(C3:C53)</f>
        <v>2</v>
      </c>
      <c r="D54" s="47">
        <f t="shared" si="4"/>
        <v>2</v>
      </c>
      <c r="E54" s="47">
        <f t="shared" si="4"/>
        <v>3</v>
      </c>
      <c r="F54" s="47">
        <f t="shared" si="4"/>
        <v>2</v>
      </c>
      <c r="G54" s="47">
        <f t="shared" si="4"/>
        <v>2</v>
      </c>
      <c r="H54" s="47">
        <f t="shared" si="4"/>
        <v>4</v>
      </c>
      <c r="I54" s="47">
        <f t="shared" si="4"/>
        <v>1</v>
      </c>
      <c r="J54" s="47">
        <f t="shared" si="4"/>
        <v>5</v>
      </c>
      <c r="K54" s="47">
        <f t="shared" si="4"/>
        <v>1</v>
      </c>
      <c r="L54" s="47">
        <f t="shared" si="4"/>
        <v>7</v>
      </c>
      <c r="M54" s="47">
        <f t="shared" si="4"/>
        <v>1</v>
      </c>
      <c r="N54" s="47">
        <f t="shared" si="4"/>
        <v>3</v>
      </c>
      <c r="O54" s="47">
        <f t="shared" si="4"/>
        <v>3</v>
      </c>
      <c r="P54" s="47">
        <f t="shared" si="4"/>
        <v>3</v>
      </c>
      <c r="Q54" s="47">
        <f t="shared" si="4"/>
        <v>1</v>
      </c>
      <c r="R54" s="47">
        <f t="shared" si="4"/>
        <v>3</v>
      </c>
      <c r="S54" s="47">
        <f t="shared" si="4"/>
        <v>1</v>
      </c>
      <c r="T54" s="47">
        <f t="shared" si="4"/>
        <v>1</v>
      </c>
      <c r="U54" s="47">
        <f t="shared" si="4"/>
        <v>3</v>
      </c>
      <c r="V54" s="47">
        <f t="shared" si="4"/>
        <v>1</v>
      </c>
      <c r="W54" s="47">
        <f t="shared" si="4"/>
        <v>1</v>
      </c>
      <c r="X54" s="47">
        <f t="shared" si="4"/>
        <v>2</v>
      </c>
      <c r="Y54" s="47">
        <f t="shared" si="4"/>
        <v>1</v>
      </c>
      <c r="Z54" s="47">
        <f t="shared" si="4"/>
        <v>1</v>
      </c>
      <c r="AA54" s="47">
        <f t="shared" si="4"/>
        <v>3</v>
      </c>
      <c r="AB54" s="47">
        <f t="shared" si="4"/>
        <v>1</v>
      </c>
      <c r="AC54" s="47">
        <f t="shared" si="4"/>
        <v>2</v>
      </c>
      <c r="AD54" s="47">
        <f t="shared" si="4"/>
        <v>4</v>
      </c>
      <c r="AE54" s="47">
        <f t="shared" si="4"/>
        <v>1</v>
      </c>
      <c r="AF54" s="47">
        <f t="shared" si="4"/>
        <v>2</v>
      </c>
      <c r="AG54" s="47">
        <f t="shared" si="4"/>
        <v>2</v>
      </c>
      <c r="AH54" s="47">
        <f t="shared" si="4"/>
        <v>2</v>
      </c>
      <c r="AI54" s="47">
        <f t="shared" si="4"/>
        <v>2</v>
      </c>
      <c r="AJ54" s="47">
        <f t="shared" si="4"/>
        <v>4</v>
      </c>
      <c r="AK54" s="47">
        <f t="shared" si="4"/>
        <v>1</v>
      </c>
      <c r="AL54" s="47">
        <f t="shared" si="4"/>
        <v>1</v>
      </c>
      <c r="AM54" s="47">
        <f t="shared" si="4"/>
        <v>1</v>
      </c>
      <c r="AN54" s="47">
        <f t="shared" si="4"/>
        <v>1</v>
      </c>
      <c r="AO54" s="47">
        <f t="shared" si="4"/>
        <v>1</v>
      </c>
      <c r="AP54" s="47">
        <f t="shared" si="4"/>
        <v>1</v>
      </c>
      <c r="AQ54" s="47">
        <f t="shared" si="4"/>
        <v>1</v>
      </c>
      <c r="AR54" s="47">
        <f t="shared" si="4"/>
        <v>4</v>
      </c>
      <c r="AS54" s="47">
        <f t="shared" si="4"/>
        <v>1</v>
      </c>
      <c r="AT54" s="47">
        <f t="shared" si="4"/>
        <v>1</v>
      </c>
      <c r="AU54" s="47">
        <f t="shared" si="4"/>
        <v>3</v>
      </c>
      <c r="AV54" s="47">
        <f t="shared" si="4"/>
        <v>1</v>
      </c>
      <c r="AW54" s="47">
        <f t="shared" si="4"/>
        <v>15</v>
      </c>
      <c r="AX54" s="47"/>
      <c r="AY54" s="48">
        <f>SUM(C54:AW54)</f>
        <v>109</v>
      </c>
    </row>
    <row r="55" spans="1:51" s="32" customFormat="1" ht="12.75" thickTop="1">
      <c r="A55" s="15"/>
      <c r="B55" s="81" t="s">
        <v>78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51"/>
      <c r="AC55" s="45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80"/>
      <c r="AX55" s="51"/>
      <c r="AY55" s="46">
        <v>329</v>
      </c>
    </row>
    <row r="56" spans="1:51" s="33" customFormat="1" ht="129.75">
      <c r="A56" s="10"/>
      <c r="B56" s="30">
        <f>B2</f>
        <v>2020</v>
      </c>
      <c r="C56" s="27" t="str">
        <f aca="true" t="shared" si="5" ref="C56:AK56">C2</f>
        <v>Aspli John Ole</v>
      </c>
      <c r="D56" s="27" t="str">
        <f t="shared" si="5"/>
        <v>Bakken Edvin</v>
      </c>
      <c r="E56" s="27" t="str">
        <f t="shared" si="5"/>
        <v>Balestrand Ola H</v>
      </c>
      <c r="F56" s="27" t="str">
        <f t="shared" si="5"/>
        <v>Bardal Lars Morten</v>
      </c>
      <c r="G56" s="27" t="str">
        <f t="shared" si="5"/>
        <v>Bentzen Olaf</v>
      </c>
      <c r="H56" s="27" t="str">
        <f t="shared" si="5"/>
        <v>Bolme Tor Jarle</v>
      </c>
      <c r="I56" s="27" t="str">
        <f t="shared" si="5"/>
        <v>Boye Anders</v>
      </c>
      <c r="J56" s="27" t="str">
        <f t="shared" si="5"/>
        <v>Bævre Jo Trønsdal</v>
      </c>
      <c r="K56" s="27" t="str">
        <f t="shared" si="5"/>
        <v>Bævre Vebjørn Trønsdal</v>
      </c>
      <c r="L56" s="27" t="str">
        <f t="shared" si="5"/>
        <v>Bøe Alf Petter</v>
      </c>
      <c r="M56" s="27" t="str">
        <f t="shared" si="5"/>
        <v>Børset Stein Ivar</v>
      </c>
      <c r="N56" s="27" t="str">
        <f t="shared" si="5"/>
        <v>Einmo Alise</v>
      </c>
      <c r="O56" s="27" t="str">
        <f t="shared" si="5"/>
        <v>Einmo Malin</v>
      </c>
      <c r="P56" s="27" t="str">
        <f t="shared" si="5"/>
        <v>Eldevik Jørund</v>
      </c>
      <c r="Q56" s="27" t="str">
        <f t="shared" si="5"/>
        <v>Eriksen Jon</v>
      </c>
      <c r="R56" s="27" t="str">
        <f t="shared" si="5"/>
        <v>Espelien Markus</v>
      </c>
      <c r="S56" s="27" t="str">
        <f t="shared" si="5"/>
        <v>Fiske Jo Bjørnar</v>
      </c>
      <c r="T56" s="27" t="str">
        <f t="shared" si="5"/>
        <v>Folde David Sommervold</v>
      </c>
      <c r="U56" s="27" t="str">
        <f t="shared" si="5"/>
        <v>Forbord Kristian Engen</v>
      </c>
      <c r="V56" s="27" t="str">
        <f t="shared" si="5"/>
        <v>Fremstad Stian</v>
      </c>
      <c r="W56" s="27" t="str">
        <f t="shared" si="5"/>
        <v>Fugelsøy Berit</v>
      </c>
      <c r="X56" s="27" t="str">
        <f t="shared" si="5"/>
        <v>Halgunset Nils Ingar</v>
      </c>
      <c r="Y56" s="27" t="str">
        <f t="shared" si="5"/>
        <v>Halvorsen Tor</v>
      </c>
      <c r="Z56" s="27" t="str">
        <f t="shared" si="5"/>
        <v>Halvorsen Åge</v>
      </c>
      <c r="AA56" s="27" t="str">
        <f t="shared" si="5"/>
        <v>Langen Helge</v>
      </c>
      <c r="AB56" s="27" t="str">
        <f t="shared" si="5"/>
        <v>Løfald Anders</v>
      </c>
      <c r="AC56" s="27" t="str">
        <f t="shared" si="5"/>
        <v>Løfald Gjermund</v>
      </c>
      <c r="AD56" s="27" t="str">
        <f t="shared" si="5"/>
        <v>Mogstad Berit</v>
      </c>
      <c r="AE56" s="27" t="str">
        <f t="shared" si="5"/>
        <v>Mogstad Ragnhild</v>
      </c>
      <c r="AF56" s="27" t="str">
        <f t="shared" si="5"/>
        <v>Moholdt Lars</v>
      </c>
      <c r="AG56" s="27" t="str">
        <f t="shared" si="5"/>
        <v>Nes Kristine</v>
      </c>
      <c r="AH56" s="27" t="str">
        <f t="shared" si="5"/>
        <v>Nilsen Arnt Inge</v>
      </c>
      <c r="AI56" s="27" t="str">
        <f t="shared" si="5"/>
        <v>Nonstad Bård</v>
      </c>
      <c r="AJ56" s="27" t="str">
        <f t="shared" si="5"/>
        <v>Ofstad Sigmund</v>
      </c>
      <c r="AK56" s="27" t="str">
        <f t="shared" si="5"/>
        <v>Pettersen Caroline</v>
      </c>
      <c r="AL56" s="27" t="str">
        <f aca="true" t="shared" si="6" ref="AL56:AR56">AL2</f>
        <v>Romundstad Jan</v>
      </c>
      <c r="AM56" s="27" t="str">
        <f t="shared" si="6"/>
        <v>Røen Lars Bakken</v>
      </c>
      <c r="AN56" s="27" t="str">
        <f t="shared" si="6"/>
        <v>Skjermo Mali Røen</v>
      </c>
      <c r="AO56" s="27" t="str">
        <f t="shared" si="6"/>
        <v>Stensås Anders</v>
      </c>
      <c r="AP56" s="27" t="str">
        <f t="shared" si="6"/>
        <v>Svinsås Jo</v>
      </c>
      <c r="AQ56" s="27" t="str">
        <f t="shared" si="6"/>
        <v>Svinsås Morten</v>
      </c>
      <c r="AR56" s="27" t="str">
        <f t="shared" si="6"/>
        <v>Sæterbø Ole</v>
      </c>
      <c r="AS56" s="27" t="str">
        <f aca="true" t="shared" si="7" ref="AS56:AX56">AS2</f>
        <v>Sæther Pål</v>
      </c>
      <c r="AT56" s="27" t="str">
        <f t="shared" si="7"/>
        <v>Tranvåg Joachim</v>
      </c>
      <c r="AU56" s="27" t="str">
        <f t="shared" si="7"/>
        <v>Vonheim Bjørn</v>
      </c>
      <c r="AV56" s="27" t="str">
        <f t="shared" si="7"/>
        <v>Aasbø Jonas</v>
      </c>
      <c r="AW56" s="27" t="str">
        <f t="shared" si="7"/>
        <v>Aasbø Henrik</v>
      </c>
      <c r="AX56" s="27">
        <f t="shared" si="7"/>
        <v>0</v>
      </c>
      <c r="AY56" s="30">
        <f>B2</f>
        <v>2020</v>
      </c>
    </row>
    <row r="57" spans="1:51" ht="23.25">
      <c r="A57" s="76" t="str">
        <f>A1</f>
        <v>LØP UTENFOR BANE (senior &amp; junior)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49"/>
      <c r="AP57" s="49"/>
      <c r="AQ57" s="77"/>
      <c r="AR57" s="77"/>
      <c r="AS57" s="77"/>
      <c r="AT57" s="77"/>
      <c r="AU57" s="77"/>
      <c r="AV57" s="77"/>
      <c r="AW57" s="77"/>
      <c r="AX57" s="77"/>
      <c r="AY57" s="78"/>
    </row>
    <row r="58" spans="1:51" s="32" customFormat="1" ht="12">
      <c r="A58" s="17"/>
      <c r="B58" s="16" t="s">
        <v>19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s="32" customFormat="1" ht="12.75">
      <c r="A59" s="17"/>
      <c r="B59" s="16" t="s">
        <v>20</v>
      </c>
      <c r="C59" s="34">
        <v>1</v>
      </c>
      <c r="D59"/>
      <c r="E59"/>
      <c r="F59"/>
      <c r="G59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8"/>
      <c r="AT59" s="16"/>
      <c r="AU59" s="16"/>
      <c r="AV59" s="16"/>
      <c r="AW59" s="16"/>
      <c r="AX59" s="16"/>
      <c r="AY59" s="16"/>
    </row>
    <row r="60" spans="1:51" s="32" customFormat="1" ht="12">
      <c r="A60" s="17"/>
      <c r="B60" s="16" t="s">
        <v>81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8"/>
      <c r="AT60" s="16"/>
      <c r="AU60" s="16"/>
      <c r="AV60" s="16"/>
      <c r="AW60" s="16"/>
      <c r="AX60" s="16"/>
      <c r="AY60" s="16"/>
    </row>
    <row r="61" spans="1:37" s="32" customFormat="1" ht="12">
      <c r="A61" s="32" t="s">
        <v>32</v>
      </c>
      <c r="B61" s="18" t="s">
        <v>24</v>
      </c>
      <c r="AD61" s="18"/>
      <c r="AE61" s="18"/>
      <c r="AJ61" s="16"/>
      <c r="AK61" s="16"/>
    </row>
  </sheetData>
  <sheetProtection/>
  <mergeCells count="6">
    <mergeCell ref="A1:AN1"/>
    <mergeCell ref="AQ1:AY1"/>
    <mergeCell ref="A57:AN57"/>
    <mergeCell ref="AQ57:AY57"/>
    <mergeCell ref="AD55:AW55"/>
    <mergeCell ref="B55:AA55"/>
  </mergeCells>
  <printOptions/>
  <pageMargins left="0.18" right="0.15748031496062992" top="0.2" bottom="0.2" header="0.17" footer="0.17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showGridLines="0" zoomScalePageLayoutView="0" workbookViewId="0" topLeftCell="A1">
      <pane ySplit="2" topLeftCell="A11" activePane="bottomLeft" state="frozen"/>
      <selection pane="topLeft" activeCell="A1" sqref="A1"/>
      <selection pane="bottomLeft" activeCell="X21" sqref="X21"/>
    </sheetView>
  </sheetViews>
  <sheetFormatPr defaultColWidth="9.140625" defaultRowHeight="12.75"/>
  <cols>
    <col min="1" max="1" width="7.57421875" style="8" customWidth="1"/>
    <col min="2" max="2" width="37.8515625" style="8" customWidth="1"/>
    <col min="3" max="3" width="3.28125" style="38" bestFit="1" customWidth="1"/>
    <col min="4" max="4" width="3.28125" style="38" customWidth="1"/>
    <col min="5" max="7" width="3.28125" style="38" bestFit="1" customWidth="1"/>
    <col min="8" max="8" width="3.28125" style="38" customWidth="1"/>
    <col min="9" max="11" width="3.421875" style="38" customWidth="1"/>
    <col min="12" max="13" width="3.28125" style="38" bestFit="1" customWidth="1"/>
    <col min="14" max="14" width="3.421875" style="38" customWidth="1"/>
    <col min="15" max="16" width="3.28125" style="38" customWidth="1"/>
    <col min="17" max="17" width="3.421875" style="38" bestFit="1" customWidth="1"/>
    <col min="18" max="21" width="3.28125" style="38" bestFit="1" customWidth="1"/>
    <col min="22" max="22" width="3.421875" style="38" bestFit="1" customWidth="1"/>
    <col min="23" max="23" width="3.7109375" style="8" bestFit="1" customWidth="1"/>
    <col min="24" max="24" width="37.57421875" style="8" bestFit="1" customWidth="1"/>
    <col min="25" max="16384" width="9.140625" style="8" customWidth="1"/>
  </cols>
  <sheetData>
    <row r="1" spans="1:23" s="9" customFormat="1" ht="27.75">
      <c r="A1" s="82" t="s">
        <v>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</row>
    <row r="2" spans="1:23" ht="131.25">
      <c r="A2" s="6"/>
      <c r="B2" s="7">
        <v>2020</v>
      </c>
      <c r="C2" s="59" t="s">
        <v>44</v>
      </c>
      <c r="D2" s="59" t="s">
        <v>140</v>
      </c>
      <c r="E2" s="59" t="s">
        <v>1</v>
      </c>
      <c r="F2" s="59" t="s">
        <v>47</v>
      </c>
      <c r="G2" s="59" t="s">
        <v>151</v>
      </c>
      <c r="H2" s="59" t="s">
        <v>176</v>
      </c>
      <c r="I2" s="59" t="s">
        <v>99</v>
      </c>
      <c r="J2" s="59" t="s">
        <v>68</v>
      </c>
      <c r="K2" s="59" t="s">
        <v>59</v>
      </c>
      <c r="L2" s="59" t="s">
        <v>60</v>
      </c>
      <c r="M2" s="59" t="s">
        <v>46</v>
      </c>
      <c r="N2" s="59" t="s">
        <v>26</v>
      </c>
      <c r="O2" s="59" t="s">
        <v>101</v>
      </c>
      <c r="P2" s="59" t="s">
        <v>29</v>
      </c>
      <c r="Q2" s="59" t="s">
        <v>56</v>
      </c>
      <c r="R2" s="59" t="s">
        <v>54</v>
      </c>
      <c r="S2" s="59" t="s">
        <v>216</v>
      </c>
      <c r="T2" s="59" t="s">
        <v>34</v>
      </c>
      <c r="U2" s="59" t="s">
        <v>63</v>
      </c>
      <c r="V2" s="59" t="s">
        <v>67</v>
      </c>
      <c r="W2" s="28" t="s">
        <v>11</v>
      </c>
    </row>
    <row r="3" spans="1:24" s="38" customFormat="1" ht="12.75">
      <c r="A3" s="36" t="s">
        <v>128</v>
      </c>
      <c r="B3" s="37" t="s">
        <v>42</v>
      </c>
      <c r="C3" s="37">
        <v>7</v>
      </c>
      <c r="D3" s="37"/>
      <c r="E3" s="37">
        <v>2</v>
      </c>
      <c r="F3" s="37">
        <v>3</v>
      </c>
      <c r="G3" s="37"/>
      <c r="H3" s="37"/>
      <c r="I3" s="37">
        <v>23</v>
      </c>
      <c r="J3" s="37">
        <v>7</v>
      </c>
      <c r="K3" s="37">
        <v>10</v>
      </c>
      <c r="L3" s="37"/>
      <c r="M3" s="37">
        <v>5</v>
      </c>
      <c r="N3" s="37"/>
      <c r="O3" s="37"/>
      <c r="P3" s="37">
        <v>2</v>
      </c>
      <c r="Q3" s="37">
        <v>10</v>
      </c>
      <c r="R3" s="37">
        <v>2</v>
      </c>
      <c r="S3" s="37">
        <v>4</v>
      </c>
      <c r="T3" s="37"/>
      <c r="U3" s="37">
        <v>7</v>
      </c>
      <c r="V3" s="37">
        <v>11</v>
      </c>
      <c r="W3" s="37">
        <f aca="true" t="shared" si="0" ref="W3:W20">COUNTA(C3:V3)</f>
        <v>13</v>
      </c>
      <c r="X3" s="38" t="str">
        <f aca="true" t="shared" si="1" ref="X3:X17">B3</f>
        <v>Vinterkarusell 4, Ranheim FH 3.000m</v>
      </c>
    </row>
    <row r="4" spans="1:24" s="38" customFormat="1" ht="12.75">
      <c r="A4" s="36" t="s">
        <v>130</v>
      </c>
      <c r="B4" s="37" t="s">
        <v>50</v>
      </c>
      <c r="C4" s="37"/>
      <c r="D4" s="37"/>
      <c r="E4" s="37">
        <v>4</v>
      </c>
      <c r="F4" s="37">
        <v>6</v>
      </c>
      <c r="G4" s="37"/>
      <c r="H4" s="37"/>
      <c r="I4" s="37">
        <v>24</v>
      </c>
      <c r="J4" s="37">
        <v>18</v>
      </c>
      <c r="K4" s="37"/>
      <c r="L4" s="37">
        <v>5</v>
      </c>
      <c r="M4" s="37"/>
      <c r="N4" s="37">
        <v>3</v>
      </c>
      <c r="O4" s="37">
        <v>5</v>
      </c>
      <c r="P4" s="37"/>
      <c r="Q4" s="37"/>
      <c r="R4" s="37"/>
      <c r="S4" s="37"/>
      <c r="T4" s="37"/>
      <c r="U4" s="37">
        <v>7</v>
      </c>
      <c r="V4" s="37"/>
      <c r="W4" s="37">
        <f t="shared" si="0"/>
        <v>8</v>
      </c>
      <c r="X4" s="38" t="str">
        <f t="shared" si="1"/>
        <v>Vinterkarusell 5, Ranheim FH 3.000m</v>
      </c>
    </row>
    <row r="5" spans="1:24" s="38" customFormat="1" ht="12.75">
      <c r="A5" s="36" t="s">
        <v>138</v>
      </c>
      <c r="B5" s="37" t="s">
        <v>222</v>
      </c>
      <c r="C5" s="37" t="s">
        <v>139</v>
      </c>
      <c r="D5" s="37"/>
      <c r="E5" s="37"/>
      <c r="F5" s="37"/>
      <c r="G5" s="37"/>
      <c r="H5" s="37"/>
      <c r="I5" s="37" t="s">
        <v>139</v>
      </c>
      <c r="J5" s="37" t="s">
        <v>139</v>
      </c>
      <c r="K5" s="37"/>
      <c r="L5" s="37"/>
      <c r="M5" s="37"/>
      <c r="N5" s="37"/>
      <c r="O5" s="37"/>
      <c r="P5" s="37"/>
      <c r="Q5" s="37"/>
      <c r="R5" s="37"/>
      <c r="S5" s="37"/>
      <c r="T5" s="37" t="s">
        <v>139</v>
      </c>
      <c r="U5" s="37" t="s">
        <v>139</v>
      </c>
      <c r="V5" s="37"/>
      <c r="W5" s="37">
        <f t="shared" si="0"/>
        <v>5</v>
      </c>
      <c r="X5" s="38" t="str">
        <f t="shared" si="1"/>
        <v>3.000m for alle Trheim Stadion</v>
      </c>
    </row>
    <row r="6" spans="1:24" s="38" customFormat="1" ht="12.75">
      <c r="A6" s="36" t="s">
        <v>83</v>
      </c>
      <c r="B6" s="37" t="s">
        <v>212</v>
      </c>
      <c r="C6" s="37"/>
      <c r="D6" s="37">
        <v>2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>
        <f t="shared" si="0"/>
        <v>1</v>
      </c>
      <c r="X6" s="38" t="str">
        <f t="shared" si="1"/>
        <v>Kruskastevnet Diskos</v>
      </c>
    </row>
    <row r="7" spans="1:24" s="38" customFormat="1" ht="12.75">
      <c r="A7" s="36" t="s">
        <v>83</v>
      </c>
      <c r="B7" s="37" t="s">
        <v>213</v>
      </c>
      <c r="C7" s="37"/>
      <c r="D7" s="37">
        <v>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>
        <f t="shared" si="0"/>
        <v>1</v>
      </c>
      <c r="X7" s="38" t="str">
        <f t="shared" si="1"/>
        <v>Kruskastevnet Slegge</v>
      </c>
    </row>
    <row r="8" spans="1:24" s="38" customFormat="1" ht="12.75">
      <c r="A8" s="36" t="s">
        <v>83</v>
      </c>
      <c r="B8" s="37" t="s">
        <v>214</v>
      </c>
      <c r="C8" s="37"/>
      <c r="D8" s="37">
        <v>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>
        <f t="shared" si="0"/>
        <v>1</v>
      </c>
      <c r="X8" s="38" t="str">
        <f t="shared" si="1"/>
        <v>Kruskastevnet Spyd</v>
      </c>
    </row>
    <row r="9" spans="1:24" s="38" customFormat="1" ht="12.75">
      <c r="A9" s="36" t="s">
        <v>74</v>
      </c>
      <c r="B9" s="37" t="s">
        <v>219</v>
      </c>
      <c r="C9" s="37"/>
      <c r="D9" s="37"/>
      <c r="E9" s="37"/>
      <c r="F9" s="37"/>
      <c r="G9" s="37"/>
      <c r="H9" s="37"/>
      <c r="I9" s="37"/>
      <c r="J9" s="37">
        <v>26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>
        <f t="shared" si="0"/>
        <v>1</v>
      </c>
      <c r="X9" s="38" t="str">
        <f t="shared" si="1"/>
        <v>Persestevne Trheim Stadion 10.000m</v>
      </c>
    </row>
    <row r="10" spans="1:24" s="38" customFormat="1" ht="12.75">
      <c r="A10" s="36" t="s">
        <v>146</v>
      </c>
      <c r="B10" s="37" t="s">
        <v>220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>
        <v>2</v>
      </c>
      <c r="O10" s="37"/>
      <c r="P10" s="37"/>
      <c r="Q10" s="37"/>
      <c r="R10" s="37"/>
      <c r="S10" s="37"/>
      <c r="T10" s="37"/>
      <c r="U10" s="37"/>
      <c r="V10" s="37"/>
      <c r="W10" s="37">
        <f t="shared" si="0"/>
        <v>1</v>
      </c>
      <c r="X10" s="38" t="str">
        <f t="shared" si="1"/>
        <v>Oslo Sommerstevne, Bislett 10.000m</v>
      </c>
    </row>
    <row r="11" spans="1:24" s="38" customFormat="1" ht="12.75">
      <c r="A11" s="36" t="s">
        <v>148</v>
      </c>
      <c r="B11" s="37" t="s">
        <v>221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>
        <v>6</v>
      </c>
      <c r="O11" s="37"/>
      <c r="P11" s="37"/>
      <c r="Q11" s="37"/>
      <c r="R11" s="37"/>
      <c r="S11" s="37"/>
      <c r="T11" s="37"/>
      <c r="U11" s="37"/>
      <c r="V11" s="37"/>
      <c r="W11" s="37">
        <f t="shared" si="0"/>
        <v>1</v>
      </c>
      <c r="X11" s="38" t="str">
        <f t="shared" si="1"/>
        <v>Oppkjøringsstevne, Trheim St 5.000m</v>
      </c>
    </row>
    <row r="12" spans="1:24" s="38" customFormat="1" ht="12.75">
      <c r="A12" s="36" t="s">
        <v>166</v>
      </c>
      <c r="B12" s="37" t="s">
        <v>167</v>
      </c>
      <c r="C12" s="37"/>
      <c r="D12" s="37"/>
      <c r="E12" s="37"/>
      <c r="F12" s="37">
        <v>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>
        <f t="shared" si="0"/>
        <v>1</v>
      </c>
      <c r="X12" s="38" t="str">
        <f t="shared" si="1"/>
        <v>Banestevne Stovner 800m</v>
      </c>
    </row>
    <row r="13" spans="1:24" s="38" customFormat="1" ht="12.75">
      <c r="A13" s="36" t="s">
        <v>168</v>
      </c>
      <c r="B13" s="37" t="s">
        <v>169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>
        <v>31</v>
      </c>
      <c r="O13" s="37"/>
      <c r="P13" s="37"/>
      <c r="Q13" s="37"/>
      <c r="R13" s="37"/>
      <c r="S13" s="37"/>
      <c r="T13" s="37"/>
      <c r="U13" s="37"/>
      <c r="V13" s="37"/>
      <c r="W13" s="37">
        <f t="shared" si="0"/>
        <v>1</v>
      </c>
      <c r="X13" s="38" t="str">
        <f t="shared" si="1"/>
        <v>NM Bergen 5.000m</v>
      </c>
    </row>
    <row r="14" spans="1:24" s="38" customFormat="1" ht="12.75">
      <c r="A14" s="36" t="s">
        <v>170</v>
      </c>
      <c r="B14" s="37" t="s">
        <v>171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>
        <v>28</v>
      </c>
      <c r="O14" s="37"/>
      <c r="P14" s="37"/>
      <c r="Q14" s="37"/>
      <c r="R14" s="37"/>
      <c r="S14" s="37"/>
      <c r="T14" s="37"/>
      <c r="U14" s="37"/>
      <c r="V14" s="37"/>
      <c r="W14" s="37">
        <f t="shared" si="0"/>
        <v>1</v>
      </c>
      <c r="X14" s="38" t="str">
        <f t="shared" si="1"/>
        <v>NM Bergen 10.000m</v>
      </c>
    </row>
    <row r="15" spans="1:24" s="38" customFormat="1" ht="12.75">
      <c r="A15" s="36" t="s">
        <v>153</v>
      </c>
      <c r="B15" s="37" t="s">
        <v>154</v>
      </c>
      <c r="C15" s="37">
        <v>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f t="shared" si="0"/>
        <v>1</v>
      </c>
      <c r="X15" s="38" t="str">
        <f t="shared" si="1"/>
        <v>Banestevne Børsa 3.000m</v>
      </c>
    </row>
    <row r="16" spans="1:24" s="38" customFormat="1" ht="12.75">
      <c r="A16" s="36" t="s">
        <v>152</v>
      </c>
      <c r="B16" s="37" t="s">
        <v>155</v>
      </c>
      <c r="C16" s="37"/>
      <c r="D16" s="37"/>
      <c r="E16" s="37"/>
      <c r="F16" s="37"/>
      <c r="G16" s="37"/>
      <c r="H16" s="37"/>
      <c r="I16" s="37"/>
      <c r="J16" s="37">
        <v>9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>
        <f t="shared" si="0"/>
        <v>1</v>
      </c>
      <c r="X16" s="38" t="str">
        <f t="shared" si="1"/>
        <v>Trondheimslekene 1.500m</v>
      </c>
    </row>
    <row r="17" spans="1:24" s="38" customFormat="1" ht="12.75">
      <c r="A17" s="36" t="s">
        <v>156</v>
      </c>
      <c r="B17" s="37" t="s">
        <v>157</v>
      </c>
      <c r="C17" s="37"/>
      <c r="D17" s="37"/>
      <c r="E17" s="37"/>
      <c r="F17" s="37"/>
      <c r="G17" s="37"/>
      <c r="H17" s="37"/>
      <c r="I17" s="37"/>
      <c r="J17" s="37">
        <v>7</v>
      </c>
      <c r="K17" s="37"/>
      <c r="L17" s="37"/>
      <c r="M17" s="37"/>
      <c r="N17" s="37"/>
      <c r="O17" s="37"/>
      <c r="P17" s="37"/>
      <c r="Q17" s="37">
        <v>9</v>
      </c>
      <c r="R17" s="37"/>
      <c r="S17" s="37"/>
      <c r="T17" s="37"/>
      <c r="U17" s="37"/>
      <c r="V17" s="37"/>
      <c r="W17" s="37">
        <f t="shared" si="0"/>
        <v>2</v>
      </c>
      <c r="X17" s="38" t="str">
        <f t="shared" si="1"/>
        <v>Trondheimslekene 3.000m</v>
      </c>
    </row>
    <row r="18" spans="1:24" s="38" customFormat="1" ht="12.75">
      <c r="A18" s="36" t="s">
        <v>161</v>
      </c>
      <c r="B18" s="37" t="s">
        <v>162</v>
      </c>
      <c r="C18" s="37" t="s">
        <v>139</v>
      </c>
      <c r="D18" s="37"/>
      <c r="E18" s="37"/>
      <c r="F18" s="37"/>
      <c r="G18" s="37" t="s">
        <v>139</v>
      </c>
      <c r="H18" s="37"/>
      <c r="I18" s="37"/>
      <c r="J18" s="37"/>
      <c r="K18" s="37" t="s">
        <v>139</v>
      </c>
      <c r="L18" s="37"/>
      <c r="M18" s="37" t="s">
        <v>139</v>
      </c>
      <c r="N18" s="37"/>
      <c r="O18" s="37"/>
      <c r="P18" s="37"/>
      <c r="Q18" s="37"/>
      <c r="R18" s="37"/>
      <c r="S18" s="37"/>
      <c r="T18" s="37"/>
      <c r="U18" s="37"/>
      <c r="V18" s="37"/>
      <c r="W18" s="37">
        <f>COUNTA(C18:V18)</f>
        <v>4</v>
      </c>
      <c r="X18" s="38" t="str">
        <f>B18</f>
        <v>3.000m for alle - høst</v>
      </c>
    </row>
    <row r="19" spans="1:24" s="38" customFormat="1" ht="12.75">
      <c r="A19" s="36" t="s">
        <v>100</v>
      </c>
      <c r="B19" s="37" t="s">
        <v>218</v>
      </c>
      <c r="C19" s="37"/>
      <c r="D19" s="37"/>
      <c r="E19" s="37"/>
      <c r="F19" s="37"/>
      <c r="G19" s="37"/>
      <c r="H19" s="37" t="s">
        <v>139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f>COUNTA(C19:V19)</f>
        <v>1</v>
      </c>
      <c r="X19" s="38" t="str">
        <f>B19</f>
        <v>3.000m i flomlys Trheim Stadion</v>
      </c>
    </row>
    <row r="20" spans="1:23" s="38" customFormat="1" ht="7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f t="shared" si="0"/>
        <v>0</v>
      </c>
    </row>
    <row r="21" spans="1:23" s="38" customFormat="1" ht="21" customHeight="1" thickBot="1">
      <c r="A21" s="39"/>
      <c r="B21" s="37" t="s">
        <v>103</v>
      </c>
      <c r="C21" s="40">
        <f aca="true" t="shared" si="2" ref="C21:V21">COUNTA(C3:C20)</f>
        <v>4</v>
      </c>
      <c r="D21" s="40">
        <f t="shared" si="2"/>
        <v>3</v>
      </c>
      <c r="E21" s="40">
        <f t="shared" si="2"/>
        <v>2</v>
      </c>
      <c r="F21" s="40">
        <f t="shared" si="2"/>
        <v>3</v>
      </c>
      <c r="G21" s="40">
        <f t="shared" si="2"/>
        <v>1</v>
      </c>
      <c r="H21" s="40">
        <f t="shared" si="2"/>
        <v>1</v>
      </c>
      <c r="I21" s="40">
        <f t="shared" si="2"/>
        <v>3</v>
      </c>
      <c r="J21" s="40">
        <f t="shared" si="2"/>
        <v>6</v>
      </c>
      <c r="K21" s="40">
        <f t="shared" si="2"/>
        <v>2</v>
      </c>
      <c r="L21" s="40">
        <f t="shared" si="2"/>
        <v>1</v>
      </c>
      <c r="M21" s="40">
        <f t="shared" si="2"/>
        <v>2</v>
      </c>
      <c r="N21" s="40">
        <f t="shared" si="2"/>
        <v>5</v>
      </c>
      <c r="O21" s="40">
        <f t="shared" si="2"/>
        <v>1</v>
      </c>
      <c r="P21" s="40">
        <f t="shared" si="2"/>
        <v>1</v>
      </c>
      <c r="Q21" s="40">
        <f t="shared" si="2"/>
        <v>2</v>
      </c>
      <c r="R21" s="40">
        <f t="shared" si="2"/>
        <v>1</v>
      </c>
      <c r="S21" s="40">
        <f t="shared" si="2"/>
        <v>1</v>
      </c>
      <c r="T21" s="40">
        <f t="shared" si="2"/>
        <v>1</v>
      </c>
      <c r="U21" s="40">
        <f t="shared" si="2"/>
        <v>3</v>
      </c>
      <c r="V21" s="40">
        <f t="shared" si="2"/>
        <v>1</v>
      </c>
      <c r="W21" s="40">
        <f>SUM(W3:W20)</f>
        <v>44</v>
      </c>
    </row>
    <row r="22" spans="1:24" s="38" customFormat="1" ht="13.5" thickTop="1">
      <c r="A22" s="41"/>
      <c r="B22" s="38" t="s">
        <v>78</v>
      </c>
      <c r="W22" s="38">
        <v>46</v>
      </c>
      <c r="X22" s="42"/>
    </row>
    <row r="23" spans="2:23" s="11" customFormat="1" ht="15.75">
      <c r="B23" s="11" t="s">
        <v>147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8"/>
    </row>
    <row r="24" spans="2:23" s="11" customFormat="1" ht="15.75">
      <c r="B24" s="11" t="s">
        <v>211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8"/>
    </row>
    <row r="25" spans="3:23" s="11" customFormat="1" ht="15.75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8"/>
    </row>
    <row r="26" spans="3:23" s="11" customFormat="1" ht="15.75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8"/>
    </row>
    <row r="27" spans="3:23" s="11" customFormat="1" ht="15.75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8"/>
    </row>
    <row r="28" spans="3:23" s="11" customFormat="1" ht="15.75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8"/>
    </row>
    <row r="29" spans="3:23" s="11" customFormat="1" ht="15.7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8"/>
    </row>
    <row r="30" spans="3:23" s="11" customFormat="1" ht="15.75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8"/>
    </row>
    <row r="54" spans="3:23" s="11" customFormat="1" ht="15.75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8"/>
    </row>
  </sheetData>
  <sheetProtection/>
  <mergeCells count="1">
    <mergeCell ref="A1:W1"/>
  </mergeCells>
  <printOptions horizontalCentered="1"/>
  <pageMargins left="0.7480314960629921" right="0.8267716535433072" top="0.2" bottom="0.2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PageLayoutView="0" workbookViewId="0" topLeftCell="A1">
      <pane ySplit="2" topLeftCell="A51" activePane="bottomLeft" state="frozen"/>
      <selection pane="topLeft" activeCell="A1" sqref="A1"/>
      <selection pane="bottomLeft" activeCell="M4" sqref="M4:M56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3" width="4.00390625" style="2" customWidth="1"/>
    <col min="4" max="6" width="4.00390625" style="2" bestFit="1" customWidth="1"/>
    <col min="7" max="7" width="5.140625" style="2" bestFit="1" customWidth="1"/>
    <col min="8" max="8" width="4.00390625" style="2" bestFit="1" customWidth="1"/>
    <col min="9" max="10" width="5.140625" style="2" bestFit="1" customWidth="1"/>
    <col min="11" max="16384" width="9.140625" style="2" customWidth="1"/>
  </cols>
  <sheetData>
    <row r="1" spans="1:10" s="3" customFormat="1" ht="20.25">
      <c r="A1" s="19" t="s">
        <v>25</v>
      </c>
      <c r="B1" s="85"/>
      <c r="C1" s="85"/>
      <c r="D1" s="85"/>
      <c r="E1" s="85"/>
      <c r="F1" s="85"/>
      <c r="G1" s="86" t="s">
        <v>12</v>
      </c>
      <c r="H1" s="87"/>
      <c r="I1" s="87"/>
      <c r="J1" s="88"/>
    </row>
    <row r="2" spans="1:10" s="4" customFormat="1" ht="139.5" customHeight="1">
      <c r="A2" s="1">
        <v>2020</v>
      </c>
      <c r="B2" s="13" t="s">
        <v>49</v>
      </c>
      <c r="C2" s="13" t="s">
        <v>43</v>
      </c>
      <c r="D2" s="13" t="s">
        <v>8</v>
      </c>
      <c r="E2" s="13" t="s">
        <v>9</v>
      </c>
      <c r="F2" s="13" t="s">
        <v>30</v>
      </c>
      <c r="G2" s="14" t="s">
        <v>13</v>
      </c>
      <c r="H2" s="14" t="s">
        <v>17</v>
      </c>
      <c r="I2" s="14" t="s">
        <v>28</v>
      </c>
      <c r="J2" s="5" t="s">
        <v>14</v>
      </c>
    </row>
    <row r="3" spans="1:13" s="23" customFormat="1" ht="13.5">
      <c r="A3" s="20" t="s">
        <v>67</v>
      </c>
      <c r="B3" s="21"/>
      <c r="C3" s="21"/>
      <c r="D3" s="21"/>
      <c r="E3" s="21"/>
      <c r="F3" s="21"/>
      <c r="G3" s="22">
        <f aca="true" t="shared" si="0" ref="G3:G54">SUM(B3:F3)</f>
        <v>0</v>
      </c>
      <c r="H3" s="22">
        <v>1</v>
      </c>
      <c r="I3" s="22"/>
      <c r="J3" s="22">
        <f>SUM(G3:I3)</f>
        <v>1</v>
      </c>
      <c r="M3" s="23">
        <v>1</v>
      </c>
    </row>
    <row r="4" spans="1:13" s="23" customFormat="1" ht="13.5">
      <c r="A4" s="20" t="s">
        <v>38</v>
      </c>
      <c r="B4" s="21"/>
      <c r="C4" s="21"/>
      <c r="D4" s="21"/>
      <c r="E4" s="21"/>
      <c r="F4" s="21"/>
      <c r="G4" s="22">
        <f t="shared" si="0"/>
        <v>0</v>
      </c>
      <c r="H4" s="22"/>
      <c r="I4" s="22">
        <v>15</v>
      </c>
      <c r="J4" s="22">
        <f aca="true" t="shared" si="1" ref="J4:J44">SUM(G4:I4)</f>
        <v>15</v>
      </c>
      <c r="M4" s="23">
        <f>M3+1</f>
        <v>2</v>
      </c>
    </row>
    <row r="5" spans="1:13" s="23" customFormat="1" ht="13.5">
      <c r="A5" s="20" t="s">
        <v>51</v>
      </c>
      <c r="B5" s="21"/>
      <c r="C5" s="21"/>
      <c r="D5" s="21"/>
      <c r="E5" s="21"/>
      <c r="F5" s="21"/>
      <c r="G5" s="22">
        <f t="shared" si="0"/>
        <v>0</v>
      </c>
      <c r="H5" s="22"/>
      <c r="I5" s="22">
        <v>1</v>
      </c>
      <c r="J5" s="22">
        <f t="shared" si="1"/>
        <v>1</v>
      </c>
      <c r="M5" s="23">
        <f aca="true" t="shared" si="2" ref="M5:M56">M4+1</f>
        <v>3</v>
      </c>
    </row>
    <row r="6" spans="1:13" s="23" customFormat="1" ht="13.5">
      <c r="A6" s="20" t="s">
        <v>45</v>
      </c>
      <c r="B6" s="21"/>
      <c r="C6" s="21"/>
      <c r="D6" s="21"/>
      <c r="E6" s="21"/>
      <c r="F6" s="21"/>
      <c r="G6" s="22">
        <f t="shared" si="0"/>
        <v>0</v>
      </c>
      <c r="H6" s="22"/>
      <c r="I6" s="22">
        <v>2</v>
      </c>
      <c r="J6" s="22">
        <f t="shared" si="1"/>
        <v>2</v>
      </c>
      <c r="M6" s="23">
        <f t="shared" si="2"/>
        <v>4</v>
      </c>
    </row>
    <row r="7" spans="1:13" s="23" customFormat="1" ht="13.5">
      <c r="A7" s="20" t="s">
        <v>35</v>
      </c>
      <c r="B7" s="21"/>
      <c r="C7" s="21"/>
      <c r="D7" s="21"/>
      <c r="E7" s="21"/>
      <c r="F7" s="21"/>
      <c r="G7" s="22">
        <f t="shared" si="0"/>
        <v>0</v>
      </c>
      <c r="H7" s="22"/>
      <c r="I7" s="22">
        <v>2</v>
      </c>
      <c r="J7" s="22">
        <f t="shared" si="1"/>
        <v>2</v>
      </c>
      <c r="M7" s="23">
        <f t="shared" si="2"/>
        <v>5</v>
      </c>
    </row>
    <row r="8" spans="1:13" s="23" customFormat="1" ht="13.5">
      <c r="A8" s="20" t="s">
        <v>215</v>
      </c>
      <c r="B8" s="21"/>
      <c r="C8" s="21"/>
      <c r="D8" s="21"/>
      <c r="E8" s="21"/>
      <c r="F8" s="21"/>
      <c r="G8" s="22">
        <f t="shared" si="0"/>
        <v>0</v>
      </c>
      <c r="H8" s="22">
        <v>3</v>
      </c>
      <c r="I8" s="22"/>
      <c r="J8" s="22">
        <f t="shared" si="1"/>
        <v>3</v>
      </c>
      <c r="M8" s="23">
        <f t="shared" si="2"/>
        <v>6</v>
      </c>
    </row>
    <row r="9" spans="1:13" s="23" customFormat="1" ht="13.5">
      <c r="A9" s="20" t="s">
        <v>44</v>
      </c>
      <c r="B9" s="21"/>
      <c r="C9" s="21"/>
      <c r="D9" s="21"/>
      <c r="E9" s="21"/>
      <c r="F9" s="21"/>
      <c r="G9" s="22">
        <f t="shared" si="0"/>
        <v>0</v>
      </c>
      <c r="H9" s="22">
        <v>4</v>
      </c>
      <c r="I9" s="22">
        <v>3</v>
      </c>
      <c r="J9" s="22">
        <f t="shared" si="1"/>
        <v>7</v>
      </c>
      <c r="M9" s="23">
        <f t="shared" si="2"/>
        <v>7</v>
      </c>
    </row>
    <row r="10" spans="1:13" s="23" customFormat="1" ht="13.5">
      <c r="A10" s="56" t="s">
        <v>23</v>
      </c>
      <c r="B10" s="21"/>
      <c r="C10" s="21"/>
      <c r="D10" s="21"/>
      <c r="E10" s="21"/>
      <c r="F10" s="21"/>
      <c r="G10" s="22">
        <f t="shared" si="0"/>
        <v>0</v>
      </c>
      <c r="H10" s="22"/>
      <c r="I10" s="22">
        <v>2</v>
      </c>
      <c r="J10" s="22">
        <f t="shared" si="1"/>
        <v>2</v>
      </c>
      <c r="M10" s="23">
        <f t="shared" si="2"/>
        <v>8</v>
      </c>
    </row>
    <row r="11" spans="1:13" s="23" customFormat="1" ht="13.5">
      <c r="A11" s="20" t="s">
        <v>99</v>
      </c>
      <c r="B11" s="21"/>
      <c r="C11" s="21"/>
      <c r="D11" s="21"/>
      <c r="E11" s="21"/>
      <c r="F11" s="21"/>
      <c r="G11" s="22">
        <f t="shared" si="0"/>
        <v>0</v>
      </c>
      <c r="H11" s="22">
        <v>3</v>
      </c>
      <c r="I11" s="22">
        <v>2</v>
      </c>
      <c r="J11" s="22">
        <f t="shared" si="1"/>
        <v>5</v>
      </c>
      <c r="M11" s="23">
        <f t="shared" si="2"/>
        <v>9</v>
      </c>
    </row>
    <row r="12" spans="1:13" s="23" customFormat="1" ht="13.5">
      <c r="A12" s="20" t="s">
        <v>1</v>
      </c>
      <c r="B12" s="21"/>
      <c r="C12" s="21"/>
      <c r="D12" s="21"/>
      <c r="E12" s="21"/>
      <c r="F12" s="21"/>
      <c r="G12" s="22">
        <f t="shared" si="0"/>
        <v>0</v>
      </c>
      <c r="H12" s="22">
        <v>2</v>
      </c>
      <c r="I12" s="22">
        <v>4</v>
      </c>
      <c r="J12" s="22">
        <f t="shared" si="1"/>
        <v>6</v>
      </c>
      <c r="M12" s="23">
        <f t="shared" si="2"/>
        <v>10</v>
      </c>
    </row>
    <row r="13" spans="1:13" s="23" customFormat="1" ht="13.5">
      <c r="A13" s="20" t="s">
        <v>47</v>
      </c>
      <c r="B13" s="21"/>
      <c r="C13" s="21"/>
      <c r="D13" s="21"/>
      <c r="E13" s="21"/>
      <c r="F13" s="21"/>
      <c r="G13" s="22">
        <f t="shared" si="0"/>
        <v>0</v>
      </c>
      <c r="H13" s="22">
        <v>3</v>
      </c>
      <c r="I13" s="22">
        <v>1</v>
      </c>
      <c r="J13" s="22">
        <f t="shared" si="1"/>
        <v>4</v>
      </c>
      <c r="M13" s="23">
        <f t="shared" si="2"/>
        <v>11</v>
      </c>
    </row>
    <row r="14" spans="1:13" s="23" customFormat="1" ht="13.5">
      <c r="A14" s="20" t="s">
        <v>151</v>
      </c>
      <c r="B14" s="21"/>
      <c r="C14" s="21"/>
      <c r="D14" s="21"/>
      <c r="E14" s="21"/>
      <c r="F14" s="21"/>
      <c r="G14" s="22">
        <f t="shared" si="0"/>
        <v>0</v>
      </c>
      <c r="H14" s="22">
        <v>1</v>
      </c>
      <c r="I14" s="22">
        <v>5</v>
      </c>
      <c r="J14" s="22">
        <f t="shared" si="1"/>
        <v>6</v>
      </c>
      <c r="M14" s="23">
        <f t="shared" si="2"/>
        <v>12</v>
      </c>
    </row>
    <row r="15" spans="1:13" s="23" customFormat="1" ht="13.5">
      <c r="A15" s="20" t="s">
        <v>187</v>
      </c>
      <c r="B15" s="21"/>
      <c r="C15" s="21"/>
      <c r="D15" s="21"/>
      <c r="E15" s="21"/>
      <c r="F15" s="21"/>
      <c r="G15" s="22">
        <f t="shared" si="0"/>
        <v>0</v>
      </c>
      <c r="H15" s="22">
        <v>1</v>
      </c>
      <c r="I15" s="22">
        <v>1</v>
      </c>
      <c r="J15" s="22">
        <f t="shared" si="1"/>
        <v>2</v>
      </c>
      <c r="M15" s="23">
        <f t="shared" si="2"/>
        <v>13</v>
      </c>
    </row>
    <row r="16" spans="1:13" s="23" customFormat="1" ht="13.5">
      <c r="A16" s="20" t="s">
        <v>33</v>
      </c>
      <c r="B16" s="21"/>
      <c r="C16" s="21"/>
      <c r="D16" s="21"/>
      <c r="E16" s="21"/>
      <c r="F16" s="21"/>
      <c r="G16" s="22">
        <f t="shared" si="0"/>
        <v>0</v>
      </c>
      <c r="H16" s="22"/>
      <c r="I16" s="22">
        <v>7</v>
      </c>
      <c r="J16" s="22">
        <f t="shared" si="1"/>
        <v>7</v>
      </c>
      <c r="M16" s="23">
        <f t="shared" si="2"/>
        <v>14</v>
      </c>
    </row>
    <row r="17" spans="1:13" s="23" customFormat="1" ht="13.5">
      <c r="A17" s="20" t="s">
        <v>2</v>
      </c>
      <c r="B17" s="21"/>
      <c r="C17" s="21"/>
      <c r="D17" s="21"/>
      <c r="E17" s="21"/>
      <c r="F17" s="21"/>
      <c r="G17" s="22">
        <f t="shared" si="0"/>
        <v>0</v>
      </c>
      <c r="H17" s="22"/>
      <c r="I17" s="22">
        <v>1</v>
      </c>
      <c r="J17" s="22">
        <f t="shared" si="1"/>
        <v>1</v>
      </c>
      <c r="M17" s="23">
        <f t="shared" si="2"/>
        <v>15</v>
      </c>
    </row>
    <row r="18" spans="1:13" s="23" customFormat="1" ht="13.5">
      <c r="A18" s="20" t="s">
        <v>61</v>
      </c>
      <c r="B18" s="21"/>
      <c r="C18" s="21"/>
      <c r="D18" s="21"/>
      <c r="E18" s="21"/>
      <c r="F18" s="21"/>
      <c r="G18" s="22">
        <f t="shared" si="0"/>
        <v>0</v>
      </c>
      <c r="H18" s="22"/>
      <c r="I18" s="22">
        <v>3</v>
      </c>
      <c r="J18" s="22">
        <f t="shared" si="1"/>
        <v>3</v>
      </c>
      <c r="M18" s="23">
        <f t="shared" si="2"/>
        <v>16</v>
      </c>
    </row>
    <row r="19" spans="1:13" s="23" customFormat="1" ht="13.5">
      <c r="A19" s="20" t="s">
        <v>86</v>
      </c>
      <c r="B19" s="21"/>
      <c r="C19" s="21"/>
      <c r="D19" s="21"/>
      <c r="E19" s="21"/>
      <c r="F19" s="21"/>
      <c r="G19" s="22">
        <f t="shared" si="0"/>
        <v>0</v>
      </c>
      <c r="H19" s="22"/>
      <c r="I19" s="22">
        <v>3</v>
      </c>
      <c r="J19" s="22">
        <f t="shared" si="1"/>
        <v>3</v>
      </c>
      <c r="M19" s="23">
        <f t="shared" si="2"/>
        <v>17</v>
      </c>
    </row>
    <row r="20" spans="1:13" s="23" customFormat="1" ht="13.5">
      <c r="A20" s="20" t="s">
        <v>70</v>
      </c>
      <c r="B20" s="21"/>
      <c r="C20" s="21"/>
      <c r="D20" s="21"/>
      <c r="E20" s="21"/>
      <c r="F20" s="21"/>
      <c r="G20" s="22">
        <f t="shared" si="0"/>
        <v>0</v>
      </c>
      <c r="H20" s="22"/>
      <c r="I20" s="22">
        <v>3</v>
      </c>
      <c r="J20" s="22">
        <f t="shared" si="1"/>
        <v>3</v>
      </c>
      <c r="M20" s="23">
        <f t="shared" si="2"/>
        <v>18</v>
      </c>
    </row>
    <row r="21" spans="1:13" s="23" customFormat="1" ht="13.5">
      <c r="A21" s="20" t="s">
        <v>66</v>
      </c>
      <c r="B21" s="21"/>
      <c r="C21" s="21"/>
      <c r="D21" s="21"/>
      <c r="E21" s="21"/>
      <c r="F21" s="21"/>
      <c r="G21" s="22">
        <f t="shared" si="0"/>
        <v>0</v>
      </c>
      <c r="H21" s="22"/>
      <c r="I21" s="22">
        <v>1</v>
      </c>
      <c r="J21" s="22">
        <f t="shared" si="1"/>
        <v>1</v>
      </c>
      <c r="M21" s="23">
        <f t="shared" si="2"/>
        <v>19</v>
      </c>
    </row>
    <row r="22" spans="1:13" s="23" customFormat="1" ht="13.5">
      <c r="A22" s="20" t="s">
        <v>68</v>
      </c>
      <c r="B22" s="21"/>
      <c r="C22" s="21"/>
      <c r="D22" s="21"/>
      <c r="E22" s="21"/>
      <c r="F22" s="21"/>
      <c r="G22" s="22">
        <f t="shared" si="0"/>
        <v>0</v>
      </c>
      <c r="H22" s="22">
        <v>6</v>
      </c>
      <c r="I22" s="22">
        <v>3</v>
      </c>
      <c r="J22" s="22">
        <f t="shared" si="1"/>
        <v>9</v>
      </c>
      <c r="M22" s="23">
        <f t="shared" si="2"/>
        <v>20</v>
      </c>
    </row>
    <row r="23" spans="1:13" s="23" customFormat="1" ht="13.5">
      <c r="A23" s="20" t="s">
        <v>96</v>
      </c>
      <c r="B23" s="21"/>
      <c r="C23" s="21"/>
      <c r="D23" s="21"/>
      <c r="E23" s="21"/>
      <c r="F23" s="21"/>
      <c r="G23" s="22">
        <f t="shared" si="0"/>
        <v>0</v>
      </c>
      <c r="H23" s="22"/>
      <c r="I23" s="22">
        <v>1</v>
      </c>
      <c r="J23" s="22">
        <f t="shared" si="1"/>
        <v>1</v>
      </c>
      <c r="M23" s="23">
        <f t="shared" si="2"/>
        <v>21</v>
      </c>
    </row>
    <row r="24" spans="1:13" s="23" customFormat="1" ht="13.5">
      <c r="A24" s="20" t="s">
        <v>79</v>
      </c>
      <c r="B24" s="21"/>
      <c r="C24" s="21"/>
      <c r="D24" s="21"/>
      <c r="E24" s="21"/>
      <c r="F24" s="21"/>
      <c r="G24" s="22">
        <f t="shared" si="0"/>
        <v>0</v>
      </c>
      <c r="H24" s="22"/>
      <c r="I24" s="22">
        <v>1</v>
      </c>
      <c r="J24" s="22">
        <f t="shared" si="1"/>
        <v>1</v>
      </c>
      <c r="M24" s="23">
        <f t="shared" si="2"/>
        <v>22</v>
      </c>
    </row>
    <row r="25" spans="1:13" s="23" customFormat="1" ht="13.5">
      <c r="A25" s="20" t="s">
        <v>55</v>
      </c>
      <c r="B25" s="21"/>
      <c r="C25" s="21"/>
      <c r="D25" s="21"/>
      <c r="E25" s="21"/>
      <c r="F25" s="21"/>
      <c r="G25" s="22">
        <f t="shared" si="0"/>
        <v>0</v>
      </c>
      <c r="H25" s="22"/>
      <c r="I25" s="22">
        <v>3</v>
      </c>
      <c r="J25" s="22">
        <f t="shared" si="1"/>
        <v>3</v>
      </c>
      <c r="M25" s="23">
        <f t="shared" si="2"/>
        <v>23</v>
      </c>
    </row>
    <row r="26" spans="1:13" s="23" customFormat="1" ht="13.5">
      <c r="A26" s="20" t="s">
        <v>59</v>
      </c>
      <c r="B26" s="21"/>
      <c r="C26" s="21"/>
      <c r="D26" s="21"/>
      <c r="E26" s="21"/>
      <c r="F26" s="21"/>
      <c r="G26" s="22">
        <f t="shared" si="0"/>
        <v>0</v>
      </c>
      <c r="H26" s="22">
        <v>2</v>
      </c>
      <c r="I26" s="22">
        <v>1</v>
      </c>
      <c r="J26" s="22">
        <f t="shared" si="1"/>
        <v>3</v>
      </c>
      <c r="M26" s="23">
        <f t="shared" si="2"/>
        <v>24</v>
      </c>
    </row>
    <row r="27" spans="1:13" s="23" customFormat="1" ht="13.5">
      <c r="A27" s="20" t="s">
        <v>93</v>
      </c>
      <c r="B27" s="21"/>
      <c r="C27" s="21"/>
      <c r="D27" s="21"/>
      <c r="E27" s="21"/>
      <c r="F27" s="21"/>
      <c r="G27" s="22">
        <f t="shared" si="0"/>
        <v>0</v>
      </c>
      <c r="H27" s="22"/>
      <c r="I27" s="22">
        <v>1</v>
      </c>
      <c r="J27" s="22">
        <f t="shared" si="1"/>
        <v>1</v>
      </c>
      <c r="M27" s="23">
        <f t="shared" si="2"/>
        <v>25</v>
      </c>
    </row>
    <row r="28" spans="1:13" s="23" customFormat="1" ht="13.5">
      <c r="A28" s="56" t="s">
        <v>39</v>
      </c>
      <c r="B28" s="21"/>
      <c r="C28" s="21"/>
      <c r="D28" s="21"/>
      <c r="E28" s="21"/>
      <c r="F28" s="21"/>
      <c r="G28" s="22">
        <f t="shared" si="0"/>
        <v>0</v>
      </c>
      <c r="H28" s="22"/>
      <c r="I28" s="22">
        <v>2</v>
      </c>
      <c r="J28" s="22">
        <f t="shared" si="1"/>
        <v>2</v>
      </c>
      <c r="M28" s="23">
        <f t="shared" si="2"/>
        <v>26</v>
      </c>
    </row>
    <row r="29" spans="1:13" s="23" customFormat="1" ht="13.5">
      <c r="A29" s="56" t="s">
        <v>60</v>
      </c>
      <c r="B29" s="21"/>
      <c r="C29" s="21"/>
      <c r="D29" s="21"/>
      <c r="E29" s="21"/>
      <c r="F29" s="21"/>
      <c r="G29" s="22">
        <f t="shared" si="0"/>
        <v>0</v>
      </c>
      <c r="H29" s="22">
        <v>1</v>
      </c>
      <c r="I29" s="22"/>
      <c r="J29" s="22">
        <f t="shared" si="1"/>
        <v>1</v>
      </c>
      <c r="M29" s="23">
        <f t="shared" si="2"/>
        <v>27</v>
      </c>
    </row>
    <row r="30" spans="1:13" s="23" customFormat="1" ht="13.5">
      <c r="A30" s="56" t="s">
        <v>210</v>
      </c>
      <c r="B30" s="21"/>
      <c r="C30" s="21"/>
      <c r="D30" s="21"/>
      <c r="E30" s="21"/>
      <c r="F30" s="21"/>
      <c r="G30" s="22">
        <f t="shared" si="0"/>
        <v>0</v>
      </c>
      <c r="H30" s="22"/>
      <c r="I30" s="22">
        <v>1</v>
      </c>
      <c r="J30" s="22">
        <f t="shared" si="1"/>
        <v>1</v>
      </c>
      <c r="M30" s="23">
        <f t="shared" si="2"/>
        <v>28</v>
      </c>
    </row>
    <row r="31" spans="1:13" s="23" customFormat="1" ht="13.5">
      <c r="A31" s="56" t="s">
        <v>58</v>
      </c>
      <c r="B31" s="21"/>
      <c r="C31" s="21"/>
      <c r="D31" s="21"/>
      <c r="E31" s="21"/>
      <c r="F31" s="21"/>
      <c r="G31" s="22">
        <f t="shared" si="0"/>
        <v>0</v>
      </c>
      <c r="H31" s="22"/>
      <c r="I31" s="22">
        <v>1</v>
      </c>
      <c r="J31" s="22">
        <f t="shared" si="1"/>
        <v>1</v>
      </c>
      <c r="M31" s="23">
        <f t="shared" si="2"/>
        <v>29</v>
      </c>
    </row>
    <row r="32" spans="1:13" s="23" customFormat="1" ht="13.5">
      <c r="A32" s="56" t="s">
        <v>46</v>
      </c>
      <c r="B32" s="21"/>
      <c r="C32" s="21"/>
      <c r="D32" s="21"/>
      <c r="E32" s="21"/>
      <c r="F32" s="21"/>
      <c r="G32" s="22">
        <f t="shared" si="0"/>
        <v>0</v>
      </c>
      <c r="H32" s="22">
        <v>2</v>
      </c>
      <c r="I32" s="22"/>
      <c r="J32" s="22">
        <f t="shared" si="1"/>
        <v>2</v>
      </c>
      <c r="M32" s="23">
        <f t="shared" si="2"/>
        <v>30</v>
      </c>
    </row>
    <row r="33" spans="1:13" s="23" customFormat="1" ht="13.5">
      <c r="A33" s="56" t="s">
        <v>26</v>
      </c>
      <c r="B33" s="21"/>
      <c r="C33" s="21"/>
      <c r="D33" s="21"/>
      <c r="E33" s="21"/>
      <c r="F33" s="21"/>
      <c r="G33" s="22">
        <f t="shared" si="0"/>
        <v>0</v>
      </c>
      <c r="H33" s="22">
        <v>5</v>
      </c>
      <c r="I33" s="22">
        <v>3</v>
      </c>
      <c r="J33" s="22">
        <f t="shared" si="1"/>
        <v>8</v>
      </c>
      <c r="M33" s="23">
        <f t="shared" si="2"/>
        <v>31</v>
      </c>
    </row>
    <row r="34" spans="1:13" s="23" customFormat="1" ht="13.5">
      <c r="A34" s="20" t="s">
        <v>98</v>
      </c>
      <c r="B34" s="21"/>
      <c r="C34" s="21"/>
      <c r="D34" s="21"/>
      <c r="E34" s="21"/>
      <c r="F34" s="21"/>
      <c r="G34" s="22">
        <f t="shared" si="0"/>
        <v>0</v>
      </c>
      <c r="H34" s="22"/>
      <c r="I34" s="22">
        <v>1</v>
      </c>
      <c r="J34" s="22">
        <f t="shared" si="1"/>
        <v>1</v>
      </c>
      <c r="M34" s="23">
        <f t="shared" si="2"/>
        <v>32</v>
      </c>
    </row>
    <row r="35" spans="1:13" s="23" customFormat="1" ht="13.5">
      <c r="A35" s="20" t="s">
        <v>37</v>
      </c>
      <c r="B35" s="21"/>
      <c r="C35" s="21"/>
      <c r="D35" s="21"/>
      <c r="E35" s="21"/>
      <c r="F35" s="21"/>
      <c r="G35" s="22">
        <f t="shared" si="0"/>
        <v>0</v>
      </c>
      <c r="H35" s="22"/>
      <c r="I35" s="22">
        <v>2</v>
      </c>
      <c r="J35" s="22">
        <f t="shared" si="1"/>
        <v>2</v>
      </c>
      <c r="M35" s="23">
        <f t="shared" si="2"/>
        <v>33</v>
      </c>
    </row>
    <row r="36" spans="1:13" s="23" customFormat="1" ht="13.5">
      <c r="A36" s="20" t="s">
        <v>41</v>
      </c>
      <c r="B36" s="21"/>
      <c r="C36" s="21"/>
      <c r="D36" s="21"/>
      <c r="E36" s="21"/>
      <c r="F36" s="21"/>
      <c r="G36" s="22">
        <f t="shared" si="0"/>
        <v>0</v>
      </c>
      <c r="H36" s="22"/>
      <c r="I36" s="22">
        <v>4</v>
      </c>
      <c r="J36" s="22">
        <f t="shared" si="1"/>
        <v>4</v>
      </c>
      <c r="M36" s="23">
        <f t="shared" si="2"/>
        <v>34</v>
      </c>
    </row>
    <row r="37" spans="1:13" s="23" customFormat="1" ht="13.5">
      <c r="A37" s="20" t="s">
        <v>217</v>
      </c>
      <c r="B37" s="21"/>
      <c r="C37" s="21"/>
      <c r="D37" s="21"/>
      <c r="E37" s="21"/>
      <c r="F37" s="21"/>
      <c r="G37" s="22">
        <f t="shared" si="0"/>
        <v>0</v>
      </c>
      <c r="H37" s="22"/>
      <c r="I37" s="22">
        <v>1</v>
      </c>
      <c r="J37" s="22">
        <f t="shared" si="1"/>
        <v>1</v>
      </c>
      <c r="M37" s="23">
        <f t="shared" si="2"/>
        <v>35</v>
      </c>
    </row>
    <row r="38" spans="1:13" s="23" customFormat="1" ht="13.5">
      <c r="A38" s="20" t="s">
        <v>22</v>
      </c>
      <c r="B38" s="21"/>
      <c r="C38" s="21"/>
      <c r="D38" s="21"/>
      <c r="E38" s="21"/>
      <c r="F38" s="21"/>
      <c r="G38" s="22">
        <f t="shared" si="0"/>
        <v>0</v>
      </c>
      <c r="H38" s="22"/>
      <c r="I38" s="22">
        <v>2</v>
      </c>
      <c r="J38" s="22">
        <f t="shared" si="1"/>
        <v>2</v>
      </c>
      <c r="M38" s="23">
        <f t="shared" si="2"/>
        <v>36</v>
      </c>
    </row>
    <row r="39" spans="1:13" s="23" customFormat="1" ht="13.5">
      <c r="A39" s="20" t="s">
        <v>101</v>
      </c>
      <c r="B39" s="21"/>
      <c r="C39" s="21"/>
      <c r="D39" s="21"/>
      <c r="E39" s="21"/>
      <c r="F39" s="21"/>
      <c r="G39" s="22">
        <f t="shared" si="0"/>
        <v>0</v>
      </c>
      <c r="H39" s="22">
        <v>1</v>
      </c>
      <c r="I39" s="22">
        <v>2</v>
      </c>
      <c r="J39" s="22">
        <f t="shared" si="1"/>
        <v>3</v>
      </c>
      <c r="M39" s="23">
        <f t="shared" si="2"/>
        <v>37</v>
      </c>
    </row>
    <row r="40" spans="1:13" s="23" customFormat="1" ht="14.25" customHeight="1">
      <c r="A40" s="20" t="s">
        <v>29</v>
      </c>
      <c r="B40" s="21"/>
      <c r="C40" s="21"/>
      <c r="D40" s="21"/>
      <c r="E40" s="21"/>
      <c r="F40" s="21"/>
      <c r="G40" s="22">
        <f t="shared" si="0"/>
        <v>0</v>
      </c>
      <c r="H40" s="22">
        <v>1</v>
      </c>
      <c r="I40" s="22">
        <v>2</v>
      </c>
      <c r="J40" s="22">
        <f t="shared" si="1"/>
        <v>3</v>
      </c>
      <c r="M40" s="23">
        <f t="shared" si="2"/>
        <v>38</v>
      </c>
    </row>
    <row r="41" spans="1:13" s="23" customFormat="1" ht="14.25" customHeight="1">
      <c r="A41" s="20" t="s">
        <v>21</v>
      </c>
      <c r="B41" s="21"/>
      <c r="C41" s="21"/>
      <c r="D41" s="21"/>
      <c r="E41" s="21"/>
      <c r="F41" s="21"/>
      <c r="G41" s="22">
        <f t="shared" si="0"/>
        <v>0</v>
      </c>
      <c r="H41" s="22"/>
      <c r="I41" s="22">
        <v>2</v>
      </c>
      <c r="J41" s="22">
        <f t="shared" si="1"/>
        <v>2</v>
      </c>
      <c r="M41" s="23">
        <f t="shared" si="2"/>
        <v>39</v>
      </c>
    </row>
    <row r="42" spans="1:13" s="23" customFormat="1" ht="13.5">
      <c r="A42" s="20" t="s">
        <v>56</v>
      </c>
      <c r="B42" s="21"/>
      <c r="C42" s="21"/>
      <c r="D42" s="21"/>
      <c r="E42" s="21"/>
      <c r="F42" s="21"/>
      <c r="G42" s="22">
        <f t="shared" si="0"/>
        <v>0</v>
      </c>
      <c r="H42" s="22">
        <v>2</v>
      </c>
      <c r="I42" s="22">
        <v>4</v>
      </c>
      <c r="J42" s="22">
        <f t="shared" si="1"/>
        <v>6</v>
      </c>
      <c r="M42" s="23">
        <f t="shared" si="2"/>
        <v>40</v>
      </c>
    </row>
    <row r="43" spans="1:13" s="23" customFormat="1" ht="13.5">
      <c r="A43" s="20" t="s">
        <v>54</v>
      </c>
      <c r="B43" s="21"/>
      <c r="C43" s="21"/>
      <c r="D43" s="21"/>
      <c r="E43" s="21"/>
      <c r="F43" s="21"/>
      <c r="G43" s="22">
        <f t="shared" si="0"/>
        <v>0</v>
      </c>
      <c r="H43" s="22">
        <v>1</v>
      </c>
      <c r="I43" s="22"/>
      <c r="J43" s="22">
        <f t="shared" si="1"/>
        <v>1</v>
      </c>
      <c r="M43" s="23">
        <f t="shared" si="2"/>
        <v>41</v>
      </c>
    </row>
    <row r="44" spans="1:13" s="23" customFormat="1" ht="13.5">
      <c r="A44" s="20" t="s">
        <v>208</v>
      </c>
      <c r="B44" s="21"/>
      <c r="C44" s="21"/>
      <c r="D44" s="21"/>
      <c r="E44" s="21"/>
      <c r="F44" s="21"/>
      <c r="G44" s="22">
        <f t="shared" si="0"/>
        <v>0</v>
      </c>
      <c r="H44" s="22"/>
      <c r="I44" s="22">
        <v>1</v>
      </c>
      <c r="J44" s="22">
        <f t="shared" si="1"/>
        <v>1</v>
      </c>
      <c r="M44" s="23">
        <f t="shared" si="2"/>
        <v>42</v>
      </c>
    </row>
    <row r="45" spans="1:13" s="23" customFormat="1" ht="13.5">
      <c r="A45" s="20" t="s">
        <v>16</v>
      </c>
      <c r="B45" s="21"/>
      <c r="C45" s="21"/>
      <c r="D45" s="21"/>
      <c r="E45" s="21"/>
      <c r="F45" s="21"/>
      <c r="G45" s="22">
        <f t="shared" si="0"/>
        <v>0</v>
      </c>
      <c r="H45" s="22"/>
      <c r="I45" s="22">
        <v>1</v>
      </c>
      <c r="J45" s="22">
        <f aca="true" t="shared" si="3" ref="J45:J57">SUM(G45:I45)</f>
        <v>1</v>
      </c>
      <c r="M45" s="23">
        <f t="shared" si="2"/>
        <v>43</v>
      </c>
    </row>
    <row r="46" spans="1:13" s="23" customFormat="1" ht="13.5">
      <c r="A46" s="20" t="s">
        <v>65</v>
      </c>
      <c r="B46" s="21"/>
      <c r="C46" s="21"/>
      <c r="D46" s="21"/>
      <c r="E46" s="21"/>
      <c r="F46" s="21"/>
      <c r="G46" s="22">
        <f t="shared" si="0"/>
        <v>0</v>
      </c>
      <c r="H46" s="22"/>
      <c r="I46" s="22">
        <v>1</v>
      </c>
      <c r="J46" s="22">
        <f t="shared" si="3"/>
        <v>1</v>
      </c>
      <c r="M46" s="23">
        <f t="shared" si="2"/>
        <v>44</v>
      </c>
    </row>
    <row r="47" spans="1:13" s="23" customFormat="1" ht="13.5">
      <c r="A47" s="20" t="s">
        <v>52</v>
      </c>
      <c r="B47" s="21"/>
      <c r="C47" s="21"/>
      <c r="D47" s="21"/>
      <c r="E47" s="21"/>
      <c r="F47" s="21"/>
      <c r="G47" s="22">
        <f t="shared" si="0"/>
        <v>0</v>
      </c>
      <c r="H47" s="22"/>
      <c r="I47" s="22">
        <v>1</v>
      </c>
      <c r="J47" s="22">
        <f t="shared" si="3"/>
        <v>1</v>
      </c>
      <c r="M47" s="23">
        <f t="shared" si="2"/>
        <v>45</v>
      </c>
    </row>
    <row r="48" spans="1:13" s="23" customFormat="1" ht="13.5">
      <c r="A48" s="20" t="s">
        <v>216</v>
      </c>
      <c r="B48" s="21"/>
      <c r="C48" s="21"/>
      <c r="D48" s="21"/>
      <c r="E48" s="21"/>
      <c r="F48" s="21"/>
      <c r="G48" s="22">
        <f t="shared" si="0"/>
        <v>0</v>
      </c>
      <c r="H48" s="22">
        <v>1</v>
      </c>
      <c r="I48" s="22"/>
      <c r="J48" s="22">
        <f t="shared" si="3"/>
        <v>1</v>
      </c>
      <c r="M48" s="23">
        <f t="shared" si="2"/>
        <v>46</v>
      </c>
    </row>
    <row r="49" spans="1:13" s="23" customFormat="1" ht="13.5">
      <c r="A49" s="20" t="s">
        <v>91</v>
      </c>
      <c r="B49" s="21"/>
      <c r="C49" s="21"/>
      <c r="D49" s="21"/>
      <c r="E49" s="21"/>
      <c r="F49" s="21"/>
      <c r="G49" s="22">
        <f t="shared" si="0"/>
        <v>0</v>
      </c>
      <c r="H49" s="22"/>
      <c r="I49" s="22">
        <v>1</v>
      </c>
      <c r="J49" s="22">
        <f t="shared" si="3"/>
        <v>1</v>
      </c>
      <c r="M49" s="23">
        <f t="shared" si="2"/>
        <v>47</v>
      </c>
    </row>
    <row r="50" spans="1:13" s="23" customFormat="1" ht="13.5">
      <c r="A50" s="20" t="s">
        <v>53</v>
      </c>
      <c r="B50" s="21"/>
      <c r="C50" s="21"/>
      <c r="D50" s="21"/>
      <c r="E50" s="21"/>
      <c r="F50" s="21"/>
      <c r="G50" s="22">
        <f t="shared" si="0"/>
        <v>0</v>
      </c>
      <c r="H50" s="22"/>
      <c r="I50" s="22">
        <v>1</v>
      </c>
      <c r="J50" s="22">
        <f t="shared" si="3"/>
        <v>1</v>
      </c>
      <c r="M50" s="23">
        <f t="shared" si="2"/>
        <v>48</v>
      </c>
    </row>
    <row r="51" spans="1:13" s="23" customFormat="1" ht="13.5">
      <c r="A51" s="20" t="s">
        <v>15</v>
      </c>
      <c r="B51" s="21"/>
      <c r="C51" s="21"/>
      <c r="D51" s="21"/>
      <c r="E51" s="21"/>
      <c r="F51" s="21"/>
      <c r="G51" s="22">
        <f t="shared" si="0"/>
        <v>0</v>
      </c>
      <c r="H51" s="22"/>
      <c r="I51" s="22">
        <v>1</v>
      </c>
      <c r="J51" s="22">
        <f t="shared" si="3"/>
        <v>1</v>
      </c>
      <c r="M51" s="23">
        <f t="shared" si="2"/>
        <v>49</v>
      </c>
    </row>
    <row r="52" spans="1:13" s="23" customFormat="1" ht="13.5">
      <c r="A52" s="56" t="s">
        <v>34</v>
      </c>
      <c r="B52" s="21"/>
      <c r="C52" s="21"/>
      <c r="D52" s="21"/>
      <c r="E52" s="21"/>
      <c r="F52" s="21"/>
      <c r="G52" s="22">
        <f t="shared" si="0"/>
        <v>0</v>
      </c>
      <c r="H52" s="22">
        <v>1</v>
      </c>
      <c r="I52" s="22">
        <v>4</v>
      </c>
      <c r="J52" s="22">
        <f t="shared" si="3"/>
        <v>5</v>
      </c>
      <c r="M52" s="23">
        <f t="shared" si="2"/>
        <v>50</v>
      </c>
    </row>
    <row r="53" spans="1:13" s="23" customFormat="1" ht="14.25" customHeight="1">
      <c r="A53" s="20" t="s">
        <v>18</v>
      </c>
      <c r="B53" s="21"/>
      <c r="C53" s="21"/>
      <c r="D53" s="21"/>
      <c r="E53" s="21"/>
      <c r="F53" s="21"/>
      <c r="G53" s="22">
        <f t="shared" si="0"/>
        <v>0</v>
      </c>
      <c r="H53" s="22"/>
      <c r="I53" s="22">
        <v>1</v>
      </c>
      <c r="J53" s="22">
        <f t="shared" si="3"/>
        <v>1</v>
      </c>
      <c r="M53" s="23">
        <f t="shared" si="2"/>
        <v>51</v>
      </c>
    </row>
    <row r="54" spans="1:13" s="23" customFormat="1" ht="14.25" customHeight="1">
      <c r="A54" s="20" t="s">
        <v>63</v>
      </c>
      <c r="B54" s="21"/>
      <c r="C54" s="21"/>
      <c r="D54" s="21"/>
      <c r="E54" s="21"/>
      <c r="F54" s="21"/>
      <c r="G54" s="22">
        <f t="shared" si="0"/>
        <v>0</v>
      </c>
      <c r="H54" s="22">
        <v>3</v>
      </c>
      <c r="I54" s="22"/>
      <c r="J54" s="22">
        <f t="shared" si="3"/>
        <v>3</v>
      </c>
      <c r="M54" s="23">
        <f t="shared" si="2"/>
        <v>52</v>
      </c>
    </row>
    <row r="55" spans="1:13" s="23" customFormat="1" ht="13.5">
      <c r="A55" s="20" t="s">
        <v>40</v>
      </c>
      <c r="B55" s="21"/>
      <c r="C55" s="21"/>
      <c r="D55" s="21"/>
      <c r="E55" s="21"/>
      <c r="F55" s="21"/>
      <c r="G55" s="22">
        <f>SUM(B55:F55)</f>
        <v>0</v>
      </c>
      <c r="H55" s="22"/>
      <c r="I55" s="22">
        <v>1</v>
      </c>
      <c r="J55" s="22">
        <f t="shared" si="3"/>
        <v>1</v>
      </c>
      <c r="M55" s="23">
        <f t="shared" si="2"/>
        <v>53</v>
      </c>
    </row>
    <row r="56" spans="1:13" s="23" customFormat="1" ht="13.5">
      <c r="A56" s="20" t="s">
        <v>3</v>
      </c>
      <c r="B56" s="21"/>
      <c r="C56" s="21"/>
      <c r="D56" s="21"/>
      <c r="E56" s="21"/>
      <c r="F56" s="21"/>
      <c r="G56" s="22">
        <f>SUM(B56:F56)</f>
        <v>0</v>
      </c>
      <c r="H56" s="22"/>
      <c r="I56" s="22">
        <v>3</v>
      </c>
      <c r="J56" s="22">
        <f t="shared" si="3"/>
        <v>3</v>
      </c>
      <c r="M56" s="23">
        <f t="shared" si="2"/>
        <v>54</v>
      </c>
    </row>
    <row r="57" spans="1:10" s="23" customFormat="1" ht="13.5">
      <c r="A57" s="20" t="s">
        <v>6</v>
      </c>
      <c r="B57" s="21"/>
      <c r="C57" s="21"/>
      <c r="D57" s="21"/>
      <c r="E57" s="21"/>
      <c r="F57" s="21"/>
      <c r="G57" s="22">
        <f>SUM(B57:F57)</f>
        <v>0</v>
      </c>
      <c r="H57" s="22"/>
      <c r="I57" s="22"/>
      <c r="J57" s="22">
        <f t="shared" si="3"/>
        <v>0</v>
      </c>
    </row>
    <row r="58" spans="1:10" s="23" customFormat="1" ht="14.25" thickBot="1">
      <c r="A58" s="20" t="s">
        <v>7</v>
      </c>
      <c r="B58" s="24">
        <f>SUM(B3:B57)</f>
        <v>0</v>
      </c>
      <c r="C58" s="24">
        <f>SUM(C3:C57)</f>
        <v>0</v>
      </c>
      <c r="D58" s="24">
        <f>SUM(D3:D57)</f>
        <v>0</v>
      </c>
      <c r="E58" s="24">
        <f>SUM(E3:E57)</f>
        <v>0</v>
      </c>
      <c r="F58" s="24">
        <f>SUM(F3:F57)</f>
        <v>0</v>
      </c>
      <c r="G58" s="22">
        <f>SUM(B58:F58)</f>
        <v>0</v>
      </c>
      <c r="H58" s="25">
        <f>SUM(H3:H57)</f>
        <v>44</v>
      </c>
      <c r="I58" s="25">
        <f>SUM(I3:I57)</f>
        <v>109</v>
      </c>
      <c r="J58" s="22">
        <f>SUM(G58:I58)</f>
        <v>153</v>
      </c>
    </row>
    <row r="59" spans="1:10" s="23" customFormat="1" ht="14.25" thickTop="1">
      <c r="A59" s="26">
        <v>2019</v>
      </c>
      <c r="G59" s="23">
        <v>133</v>
      </c>
      <c r="H59" s="23">
        <v>46</v>
      </c>
      <c r="I59" s="23">
        <v>349</v>
      </c>
      <c r="J59" s="23">
        <v>527</v>
      </c>
    </row>
    <row r="61" ht="12.75">
      <c r="A61" s="38" t="s">
        <v>36</v>
      </c>
    </row>
    <row r="63" spans="1:12" ht="12.75">
      <c r="A63" s="66"/>
      <c r="B63" s="66"/>
      <c r="C63" s="89" t="s">
        <v>104</v>
      </c>
      <c r="D63" s="90"/>
      <c r="E63" s="91"/>
      <c r="F63" s="66" t="s">
        <v>105</v>
      </c>
      <c r="G63" s="66"/>
      <c r="H63" s="66"/>
      <c r="I63" s="66"/>
      <c r="J63" s="66"/>
      <c r="K63" s="66"/>
      <c r="L63" s="66"/>
    </row>
    <row r="64" spans="1:12" ht="12.75">
      <c r="A64" s="66" t="s">
        <v>106</v>
      </c>
      <c r="B64" s="66" t="s">
        <v>107</v>
      </c>
      <c r="C64" s="67">
        <v>1</v>
      </c>
      <c r="D64" s="68">
        <v>2</v>
      </c>
      <c r="E64" s="69">
        <v>3</v>
      </c>
      <c r="F64" s="66">
        <v>3</v>
      </c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 t="s">
        <v>108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 t="s">
        <v>109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 t="s">
        <v>110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 t="s">
        <v>111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 t="s">
        <v>112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 t="s">
        <v>113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>
        <v>86</v>
      </c>
    </row>
    <row r="73" spans="1:12" ht="12.75">
      <c r="A73" s="66" t="s">
        <v>114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>
        <v>87</v>
      </c>
    </row>
    <row r="74" spans="1:12" ht="12.75">
      <c r="A74" s="66" t="s">
        <v>115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 t="s">
        <v>116</v>
      </c>
      <c r="B75" s="66"/>
      <c r="C75" s="66"/>
      <c r="D75" s="66"/>
      <c r="E75" s="70"/>
      <c r="F75" s="66"/>
      <c r="G75" s="66"/>
      <c r="H75" s="66"/>
      <c r="I75" s="66"/>
      <c r="J75" s="66"/>
      <c r="K75" s="66"/>
      <c r="L75" s="66">
        <v>88</v>
      </c>
    </row>
    <row r="76" spans="1:12" ht="12.75">
      <c r="A76" s="66" t="s">
        <v>117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 t="s">
        <v>118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 t="s">
        <v>119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 t="s">
        <v>120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 t="s">
        <v>121</v>
      </c>
      <c r="B80" s="66"/>
      <c r="C80" s="66"/>
      <c r="D80" s="66"/>
      <c r="E80" s="70"/>
      <c r="F80" s="66"/>
      <c r="G80" s="66"/>
      <c r="H80" s="66"/>
      <c r="I80" s="66"/>
      <c r="J80" s="66"/>
      <c r="K80" s="66"/>
      <c r="L80" s="66">
        <v>89</v>
      </c>
    </row>
    <row r="81" spans="1:12" ht="12.75">
      <c r="A81" s="66" t="s">
        <v>122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>
        <v>90</v>
      </c>
    </row>
    <row r="82" spans="1:12" ht="12.75">
      <c r="A82" s="66" t="s">
        <v>123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 t="s">
        <v>124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>
        <v>91</v>
      </c>
    </row>
    <row r="84" spans="1:12" ht="12.75">
      <c r="A84" s="66" t="s">
        <v>125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 t="s">
        <v>126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>
        <v>92</v>
      </c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71">
        <f>SUM(B65:B87)</f>
        <v>0</v>
      </c>
      <c r="C88" s="71">
        <f>SUM(C65:C87)</f>
        <v>0</v>
      </c>
      <c r="D88" s="71">
        <f>SUM(D65:D87)</f>
        <v>0</v>
      </c>
      <c r="E88" s="71">
        <f>SUM(E65:E87)</f>
        <v>0</v>
      </c>
      <c r="F88" s="72">
        <f>SUM(F65:F87)</f>
        <v>0</v>
      </c>
      <c r="G88" s="66"/>
      <c r="H88" s="66"/>
      <c r="I88" s="66"/>
      <c r="J88" s="66"/>
      <c r="K88" s="66"/>
      <c r="L88" s="66"/>
    </row>
    <row r="89" spans="1:12" ht="12.75">
      <c r="A89" s="66"/>
      <c r="B89" s="66" t="s">
        <v>107</v>
      </c>
      <c r="C89" s="66">
        <v>1</v>
      </c>
      <c r="D89" s="66">
        <v>2</v>
      </c>
      <c r="E89" s="66">
        <v>3</v>
      </c>
      <c r="F89" s="66"/>
      <c r="G89" s="66"/>
      <c r="H89" s="66"/>
      <c r="I89" s="66"/>
      <c r="J89" s="66"/>
      <c r="K89" s="66"/>
      <c r="L89" s="66"/>
    </row>
    <row r="90" spans="1:12" ht="12.75">
      <c r="A90" s="66" t="s">
        <v>127</v>
      </c>
      <c r="B90" s="66"/>
      <c r="C90" s="71">
        <f>B88+C88+D88+E88</f>
        <v>0</v>
      </c>
      <c r="D90" s="70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89" t="s">
        <v>104</v>
      </c>
      <c r="D92" s="90"/>
      <c r="E92" s="91"/>
      <c r="F92" s="66" t="s">
        <v>105</v>
      </c>
      <c r="G92" s="66"/>
      <c r="H92" s="66"/>
      <c r="I92" s="66"/>
      <c r="J92" s="66"/>
      <c r="K92" s="66"/>
      <c r="L92" s="66"/>
    </row>
    <row r="93" spans="1:12" ht="12.75">
      <c r="A93" s="66"/>
      <c r="B93" s="66" t="s">
        <v>107</v>
      </c>
      <c r="C93" s="67">
        <v>1</v>
      </c>
      <c r="D93" s="68">
        <v>2</v>
      </c>
      <c r="E93" s="69">
        <v>3</v>
      </c>
      <c r="F93" s="66">
        <v>3</v>
      </c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</sheetData>
  <sheetProtection/>
  <mergeCells count="4">
    <mergeCell ref="B1:F1"/>
    <mergeCell ref="G1:J1"/>
    <mergeCell ref="C63:E63"/>
    <mergeCell ref="C92:E92"/>
  </mergeCells>
  <printOptions gridLines="1" horizontalCentered="1"/>
  <pageMargins left="0.7874015748031497" right="0.7874015748031497" top="0.31496062992125984" bottom="0.3149606299212598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Stian Bekken</cp:lastModifiedBy>
  <cp:lastPrinted>2021-03-08T12:42:09Z</cp:lastPrinted>
  <dcterms:created xsi:type="dcterms:W3CDTF">1998-04-26T13:31:11Z</dcterms:created>
  <dcterms:modified xsi:type="dcterms:W3CDTF">2021-03-14T10:46:42Z</dcterms:modified>
  <cp:category/>
  <cp:version/>
  <cp:contentType/>
  <cp:contentStatus/>
</cp:coreProperties>
</file>