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140" windowWidth="8170" windowHeight="3910" activeTab="0"/>
  </bookViews>
  <sheets>
    <sheet name="Ark1" sheetId="1" r:id="rId1"/>
    <sheet name="Ark2" sheetId="2" r:id="rId2"/>
  </sheets>
  <definedNames/>
  <calcPr fullCalcOnLoad="1"/>
</workbook>
</file>

<file path=xl/sharedStrings.xml><?xml version="1.0" encoding="utf-8"?>
<sst xmlns="http://schemas.openxmlformats.org/spreadsheetml/2006/main" count="84" uniqueCount="80">
  <si>
    <t>RINDALSRENNET</t>
  </si>
  <si>
    <t>Antall startende</t>
  </si>
  <si>
    <t>Renn nr</t>
  </si>
  <si>
    <t>Snitt</t>
  </si>
  <si>
    <t>alle år</t>
  </si>
  <si>
    <t>J13</t>
  </si>
  <si>
    <t>J14</t>
  </si>
  <si>
    <t>J15</t>
  </si>
  <si>
    <t>Sum jenter</t>
  </si>
  <si>
    <t>J16</t>
  </si>
  <si>
    <t>J17</t>
  </si>
  <si>
    <t>Sum junior</t>
  </si>
  <si>
    <t>D A</t>
  </si>
  <si>
    <t>D B</t>
  </si>
  <si>
    <t>Sum senior</t>
  </si>
  <si>
    <t>Sum damer</t>
  </si>
  <si>
    <t>G13</t>
  </si>
  <si>
    <t>G14</t>
  </si>
  <si>
    <t>G15</t>
  </si>
  <si>
    <t>Sum gutter</t>
  </si>
  <si>
    <t>G16</t>
  </si>
  <si>
    <t>G17</t>
  </si>
  <si>
    <t>M A</t>
  </si>
  <si>
    <t>M B</t>
  </si>
  <si>
    <t>M DIV</t>
  </si>
  <si>
    <t>Sum menn</t>
  </si>
  <si>
    <t>Total</t>
  </si>
  <si>
    <t>Merknader</t>
  </si>
  <si>
    <t>Romundstadbygda</t>
  </si>
  <si>
    <t>NC(sen) Strindheim</t>
  </si>
  <si>
    <t>NC(sen) Oppdal</t>
  </si>
  <si>
    <t>NC(s+j) Savallen, Romundstadbygda, slutt på kl.A-B-C</t>
  </si>
  <si>
    <t>NC(sen) Ål</t>
  </si>
  <si>
    <t>NC(sen)+VM-uttak jun, Skrautvål</t>
  </si>
  <si>
    <t>Avlyst pga snømangel</t>
  </si>
  <si>
    <t>NC sen+jun (arr.sted?) Romundstadbygda</t>
  </si>
  <si>
    <t>O1</t>
  </si>
  <si>
    <t>O2</t>
  </si>
  <si>
    <t>Lite snø i forkant, påvirket delt. blant de yngste</t>
  </si>
  <si>
    <t>O3</t>
  </si>
  <si>
    <t>Ingen snø i forkant, påvirket deltagelsen bl. de yngste</t>
  </si>
  <si>
    <t>O4</t>
  </si>
  <si>
    <t>O5</t>
  </si>
  <si>
    <t>J18</t>
  </si>
  <si>
    <t>J19-20</t>
  </si>
  <si>
    <t>G18</t>
  </si>
  <si>
    <t>G19-20</t>
  </si>
  <si>
    <t>Stabile snøforhold i forkant</t>
  </si>
  <si>
    <t>O7</t>
  </si>
  <si>
    <t>O8</t>
  </si>
  <si>
    <t>NC sen+VM-uttak jun Lygna</t>
  </si>
  <si>
    <t>O9</t>
  </si>
  <si>
    <t>ST-Cup. Nesten ingen snø i Midt-Norge i forkant.</t>
  </si>
  <si>
    <t>NC sen+VM-uttak jun Savalen. Renn på Støren dagen før.</t>
  </si>
  <si>
    <t>J8</t>
  </si>
  <si>
    <t>J9</t>
  </si>
  <si>
    <t>J10</t>
  </si>
  <si>
    <t>J11</t>
  </si>
  <si>
    <t>G8</t>
  </si>
  <si>
    <t>G9</t>
  </si>
  <si>
    <t>G10</t>
  </si>
  <si>
    <t>G11</t>
  </si>
  <si>
    <t>J12</t>
  </si>
  <si>
    <t>G12</t>
  </si>
  <si>
    <t>SUM YNGRES</t>
  </si>
  <si>
    <t>GRAND TOTAL</t>
  </si>
  <si>
    <t>ST-Cup</t>
  </si>
  <si>
    <t>Nesten bare her det var snø i hele Midt-Norge</t>
  </si>
  <si>
    <t>Ingen andre renn i ST og M&amp;R. NT: Leksvikrennet lørdag</t>
  </si>
  <si>
    <t>Påmeldte</t>
  </si>
  <si>
    <t>Forfall</t>
  </si>
  <si>
    <t>Forfall i %</t>
  </si>
  <si>
    <t>ST-Cup. Leksvikrennet lørdag. Ingen snø i Midt-Norge fram til ei uke før rennet</t>
  </si>
  <si>
    <t>Leksvikrennet lørdag. Ingen snø i Midt-Norge fram til ei uke før rennet</t>
  </si>
  <si>
    <t>Flytting Helgetunmarka. Sparebank1-cup. Lite snø i Midt-Norge i ukene før rennet</t>
  </si>
  <si>
    <t>Heimdalssprinten lørdag. Skandinavisk Cup. Brukbart med snø i forkant.</t>
  </si>
  <si>
    <t>Ingen snø før 2 uker før rennet</t>
  </si>
  <si>
    <t>Relativt stabile snøforhold i forkant</t>
  </si>
  <si>
    <t>4. juledag/Helgetunmarka. Sparebank1-cup.Midt-Norsk Cup junior. Lite snø i Midt-Norge i ukene før rennet</t>
  </si>
  <si>
    <t xml:space="preserve">ST-cup. Utsatt til 16.01. Ytterst krevende å få gjennomført pga ekstremværet Gyda, ikke klart før dagen før. 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</si>
</sst>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  <numFmt numFmtId="174" formatCode="_ * #,##0.000_ ;_ * \-#,##0.000_ ;_ * &quot;-&quot;??_ ;_ @_ "/>
    <numFmt numFmtId="175" formatCode="_ * #,##0.0000_ ;_ * \-#,##0.0000_ ;_ * &quot;-&quot;??_ ;_ @_ 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173" fontId="1" fillId="0" borderId="0" xfId="39" applyNumberFormat="1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73" fontId="1" fillId="0" borderId="0" xfId="39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73" fontId="6" fillId="0" borderId="0" xfId="39" applyNumberFormat="1" applyFont="1" applyAlignment="1">
      <alignment/>
    </xf>
    <xf numFmtId="0" fontId="1" fillId="33" borderId="0" xfId="0" applyFont="1" applyFill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10" xfId="0" applyFont="1" applyBorder="1" applyAlignment="1">
      <alignment/>
    </xf>
    <xf numFmtId="172" fontId="1" fillId="0" borderId="0" xfId="39" applyNumberFormat="1" applyFont="1" applyAlignment="1">
      <alignment/>
    </xf>
    <xf numFmtId="0" fontId="1" fillId="0" borderId="0" xfId="0" applyFont="1" applyFill="1" applyBorder="1" applyAlignment="1">
      <alignment/>
    </xf>
    <xf numFmtId="173" fontId="1" fillId="0" borderId="11" xfId="39" applyNumberFormat="1" applyFont="1" applyBorder="1" applyAlignment="1">
      <alignment/>
    </xf>
    <xf numFmtId="173" fontId="1" fillId="0" borderId="10" xfId="39" applyNumberFormat="1" applyFont="1" applyBorder="1" applyAlignment="1">
      <alignment/>
    </xf>
    <xf numFmtId="183" fontId="1" fillId="0" borderId="0" xfId="0" applyNumberFormat="1" applyFont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D41" sqref="AD41"/>
    </sheetView>
  </sheetViews>
  <sheetFormatPr defaultColWidth="9.140625" defaultRowHeight="12.75"/>
  <cols>
    <col min="1" max="1" width="13.8515625" style="6" bestFit="1" customWidth="1"/>
    <col min="2" max="2" width="3.8515625" style="6" customWidth="1"/>
    <col min="3" max="23" width="3.8515625" style="6" bestFit="1" customWidth="1"/>
    <col min="24" max="24" width="4.421875" style="6" bestFit="1" customWidth="1"/>
    <col min="25" max="25" width="3.8515625" style="6" bestFit="1" customWidth="1"/>
    <col min="26" max="26" width="4.421875" style="6" bestFit="1" customWidth="1"/>
    <col min="27" max="29" width="5.421875" style="6" bestFit="1" customWidth="1"/>
    <col min="30" max="31" width="5.421875" style="6" customWidth="1"/>
    <col min="32" max="32" width="4.421875" style="6" bestFit="1" customWidth="1"/>
    <col min="33" max="33" width="5.421875" style="6" bestFit="1" customWidth="1"/>
    <col min="34" max="34" width="5.57421875" style="7" bestFit="1" customWidth="1"/>
    <col min="35" max="35" width="13.8515625" style="6" bestFit="1" customWidth="1"/>
    <col min="36" max="16384" width="9.140625" style="6" customWidth="1"/>
  </cols>
  <sheetData>
    <row r="1" spans="1:34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</row>
    <row r="2" spans="1:34" s="5" customFormat="1" ht="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2"/>
    </row>
    <row r="3" spans="1:35" ht="12.75">
      <c r="A3" s="6" t="s">
        <v>2</v>
      </c>
      <c r="B3" s="6">
        <v>29</v>
      </c>
      <c r="C3" s="6">
        <f>B3+1</f>
        <v>30</v>
      </c>
      <c r="D3" s="6">
        <f aca="true" t="shared" si="0" ref="D3:U3">C3+1</f>
        <v>31</v>
      </c>
      <c r="E3" s="6">
        <f t="shared" si="0"/>
        <v>32</v>
      </c>
      <c r="F3" s="6">
        <f t="shared" si="0"/>
        <v>33</v>
      </c>
      <c r="G3" s="6">
        <f t="shared" si="0"/>
        <v>34</v>
      </c>
      <c r="H3" s="6">
        <f t="shared" si="0"/>
        <v>35</v>
      </c>
      <c r="I3" s="6">
        <f t="shared" si="0"/>
        <v>36</v>
      </c>
      <c r="J3" s="6">
        <f t="shared" si="0"/>
        <v>37</v>
      </c>
      <c r="K3" s="6">
        <f t="shared" si="0"/>
        <v>38</v>
      </c>
      <c r="L3" s="6">
        <f t="shared" si="0"/>
        <v>39</v>
      </c>
      <c r="M3" s="6">
        <f t="shared" si="0"/>
        <v>40</v>
      </c>
      <c r="N3" s="6">
        <f t="shared" si="0"/>
        <v>41</v>
      </c>
      <c r="O3" s="6">
        <f t="shared" si="0"/>
        <v>42</v>
      </c>
      <c r="P3" s="6">
        <f t="shared" si="0"/>
        <v>43</v>
      </c>
      <c r="Q3" s="6">
        <f t="shared" si="0"/>
        <v>44</v>
      </c>
      <c r="R3" s="6">
        <f t="shared" si="0"/>
        <v>45</v>
      </c>
      <c r="S3" s="6">
        <f t="shared" si="0"/>
        <v>46</v>
      </c>
      <c r="T3" s="6">
        <f t="shared" si="0"/>
        <v>47</v>
      </c>
      <c r="U3" s="6">
        <f t="shared" si="0"/>
        <v>48</v>
      </c>
      <c r="V3" s="6">
        <v>49</v>
      </c>
      <c r="W3" s="6">
        <v>50</v>
      </c>
      <c r="X3" s="6">
        <v>51</v>
      </c>
      <c r="Y3" s="6">
        <v>52</v>
      </c>
      <c r="Z3" s="6">
        <v>53</v>
      </c>
      <c r="AA3" s="6">
        <v>54</v>
      </c>
      <c r="AB3" s="6">
        <v>55</v>
      </c>
      <c r="AC3" s="6">
        <v>56</v>
      </c>
      <c r="AD3" s="6">
        <v>57</v>
      </c>
      <c r="AE3" s="6">
        <v>58</v>
      </c>
      <c r="AF3" s="6">
        <v>59</v>
      </c>
      <c r="AG3" s="6">
        <v>60</v>
      </c>
      <c r="AH3" s="12" t="s">
        <v>3</v>
      </c>
      <c r="AI3" s="6" t="str">
        <f>A3</f>
        <v>Renn nr</v>
      </c>
    </row>
    <row r="4" spans="2:34" ht="12.75">
      <c r="B4" s="6">
        <v>88</v>
      </c>
      <c r="C4" s="6">
        <v>89</v>
      </c>
      <c r="D4" s="6">
        <v>90</v>
      </c>
      <c r="E4" s="6">
        <v>91</v>
      </c>
      <c r="F4" s="6">
        <v>92</v>
      </c>
      <c r="G4" s="6">
        <v>93</v>
      </c>
      <c r="H4" s="6">
        <v>94</v>
      </c>
      <c r="I4" s="6">
        <v>95</v>
      </c>
      <c r="J4" s="6">
        <v>96</v>
      </c>
      <c r="K4" s="6">
        <v>97</v>
      </c>
      <c r="L4" s="6">
        <v>98</v>
      </c>
      <c r="M4" s="6">
        <v>99</v>
      </c>
      <c r="N4" s="11" t="s">
        <v>36</v>
      </c>
      <c r="O4" s="11" t="s">
        <v>37</v>
      </c>
      <c r="P4" s="11" t="s">
        <v>39</v>
      </c>
      <c r="Q4" s="11" t="s">
        <v>41</v>
      </c>
      <c r="R4" s="11" t="s">
        <v>42</v>
      </c>
      <c r="S4" s="11" t="s">
        <v>48</v>
      </c>
      <c r="T4" s="11" t="s">
        <v>49</v>
      </c>
      <c r="U4" s="13" t="s">
        <v>51</v>
      </c>
      <c r="V4" s="11">
        <v>10</v>
      </c>
      <c r="W4" s="13">
        <v>11</v>
      </c>
      <c r="X4" s="13">
        <v>12</v>
      </c>
      <c r="Y4" s="11">
        <v>13</v>
      </c>
      <c r="Z4" s="11">
        <v>14</v>
      </c>
      <c r="AA4" s="11">
        <v>15</v>
      </c>
      <c r="AB4" s="11">
        <v>16</v>
      </c>
      <c r="AC4" s="11">
        <v>17</v>
      </c>
      <c r="AD4" s="11">
        <v>18</v>
      </c>
      <c r="AE4" s="11">
        <v>19</v>
      </c>
      <c r="AF4" s="11">
        <v>20</v>
      </c>
      <c r="AG4" s="11">
        <v>21</v>
      </c>
      <c r="AH4" s="12" t="s">
        <v>4</v>
      </c>
    </row>
    <row r="5" spans="1:35" ht="30" customHeight="1">
      <c r="A5" s="6" t="s">
        <v>5</v>
      </c>
      <c r="B5" s="6">
        <v>12</v>
      </c>
      <c r="C5" s="6">
        <v>6</v>
      </c>
      <c r="D5" s="6">
        <v>2</v>
      </c>
      <c r="E5" s="6">
        <v>6</v>
      </c>
      <c r="F5" s="6">
        <v>8</v>
      </c>
      <c r="G5" s="6">
        <v>6</v>
      </c>
      <c r="H5" s="6">
        <v>7</v>
      </c>
      <c r="I5" s="6">
        <v>5</v>
      </c>
      <c r="J5" s="6">
        <v>7</v>
      </c>
      <c r="K5" s="6">
        <v>4</v>
      </c>
      <c r="L5" s="6">
        <v>3</v>
      </c>
      <c r="M5" s="6">
        <v>5</v>
      </c>
      <c r="N5" s="6">
        <v>3</v>
      </c>
      <c r="O5" s="6">
        <v>5</v>
      </c>
      <c r="P5" s="6">
        <v>2</v>
      </c>
      <c r="Q5" s="6">
        <v>12</v>
      </c>
      <c r="R5" s="6">
        <v>7</v>
      </c>
      <c r="S5" s="6">
        <v>12</v>
      </c>
      <c r="T5" s="6">
        <v>11</v>
      </c>
      <c r="U5" s="6">
        <v>24</v>
      </c>
      <c r="V5" s="6">
        <v>5</v>
      </c>
      <c r="W5" s="6">
        <v>25</v>
      </c>
      <c r="X5" s="6">
        <v>15</v>
      </c>
      <c r="Y5" s="15">
        <v>10</v>
      </c>
      <c r="Z5" s="15">
        <v>20</v>
      </c>
      <c r="AA5" s="15">
        <v>10</v>
      </c>
      <c r="AB5" s="15">
        <v>18</v>
      </c>
      <c r="AC5" s="15">
        <v>10</v>
      </c>
      <c r="AD5" s="15">
        <v>12</v>
      </c>
      <c r="AE5" s="15">
        <v>4</v>
      </c>
      <c r="AF5" s="15"/>
      <c r="AG5" s="15">
        <v>11</v>
      </c>
      <c r="AH5" s="7">
        <f>SUM(B5:AG5)/31</f>
        <v>9.258064516129032</v>
      </c>
      <c r="AI5" s="6" t="str">
        <f aca="true" t="shared" si="1" ref="AI5:AI62">A5</f>
        <v>J13</v>
      </c>
    </row>
    <row r="6" spans="1:35" ht="12.75">
      <c r="A6" s="6" t="s">
        <v>6</v>
      </c>
      <c r="B6" s="6">
        <v>5</v>
      </c>
      <c r="C6" s="6">
        <v>6</v>
      </c>
      <c r="D6" s="6">
        <v>8</v>
      </c>
      <c r="E6" s="6">
        <v>5</v>
      </c>
      <c r="F6" s="6">
        <v>5</v>
      </c>
      <c r="G6" s="6">
        <v>10</v>
      </c>
      <c r="H6" s="6">
        <v>1</v>
      </c>
      <c r="I6" s="6">
        <v>5</v>
      </c>
      <c r="J6" s="6">
        <v>5</v>
      </c>
      <c r="K6" s="6">
        <v>9</v>
      </c>
      <c r="L6" s="6">
        <v>5</v>
      </c>
      <c r="M6" s="6">
        <v>7</v>
      </c>
      <c r="N6" s="6">
        <v>4</v>
      </c>
      <c r="O6" s="6">
        <v>7</v>
      </c>
      <c r="P6" s="6">
        <v>3</v>
      </c>
      <c r="Q6" s="6">
        <v>6</v>
      </c>
      <c r="R6" s="6">
        <v>12</v>
      </c>
      <c r="S6" s="6">
        <v>9</v>
      </c>
      <c r="T6" s="6">
        <v>7</v>
      </c>
      <c r="U6" s="6">
        <v>35</v>
      </c>
      <c r="V6" s="6">
        <v>7</v>
      </c>
      <c r="W6" s="6">
        <v>26</v>
      </c>
      <c r="X6" s="6">
        <v>14</v>
      </c>
      <c r="Y6" s="15">
        <v>17</v>
      </c>
      <c r="Z6" s="15">
        <v>21</v>
      </c>
      <c r="AA6" s="15">
        <v>8</v>
      </c>
      <c r="AB6" s="15">
        <v>19</v>
      </c>
      <c r="AC6" s="15">
        <v>3</v>
      </c>
      <c r="AD6" s="15">
        <v>12</v>
      </c>
      <c r="AE6" s="15">
        <v>8</v>
      </c>
      <c r="AF6" s="15"/>
      <c r="AG6" s="15">
        <v>10</v>
      </c>
      <c r="AH6" s="7">
        <f>SUM(B6:AG6)/31</f>
        <v>9.64516129032258</v>
      </c>
      <c r="AI6" s="6" t="str">
        <f t="shared" si="1"/>
        <v>J14</v>
      </c>
    </row>
    <row r="7" spans="1:35" ht="12.75">
      <c r="A7" s="6" t="s">
        <v>7</v>
      </c>
      <c r="B7" s="6">
        <v>6</v>
      </c>
      <c r="C7" s="6">
        <v>6</v>
      </c>
      <c r="D7" s="6">
        <v>6</v>
      </c>
      <c r="E7" s="6">
        <v>8</v>
      </c>
      <c r="F7" s="6">
        <v>6</v>
      </c>
      <c r="G7" s="6">
        <v>4</v>
      </c>
      <c r="H7" s="6">
        <v>7</v>
      </c>
      <c r="I7" s="6">
        <v>2</v>
      </c>
      <c r="J7" s="6">
        <v>7</v>
      </c>
      <c r="K7" s="6">
        <v>6</v>
      </c>
      <c r="L7" s="6">
        <v>5</v>
      </c>
      <c r="M7" s="6">
        <v>4</v>
      </c>
      <c r="N7" s="6">
        <v>9</v>
      </c>
      <c r="O7" s="6">
        <v>4</v>
      </c>
      <c r="P7" s="6">
        <v>2</v>
      </c>
      <c r="Q7" s="6">
        <v>4</v>
      </c>
      <c r="R7" s="6">
        <v>9</v>
      </c>
      <c r="S7" s="6">
        <v>6</v>
      </c>
      <c r="T7" s="6">
        <v>10</v>
      </c>
      <c r="U7" s="6">
        <v>20</v>
      </c>
      <c r="V7" s="6">
        <v>1</v>
      </c>
      <c r="W7" s="6">
        <v>19</v>
      </c>
      <c r="X7" s="6">
        <v>12</v>
      </c>
      <c r="Y7" s="15">
        <v>13</v>
      </c>
      <c r="Z7" s="15">
        <v>23</v>
      </c>
      <c r="AA7" s="15">
        <v>8</v>
      </c>
      <c r="AB7" s="15">
        <v>9</v>
      </c>
      <c r="AC7" s="15">
        <v>7</v>
      </c>
      <c r="AD7" s="15">
        <v>7</v>
      </c>
      <c r="AE7" s="15">
        <v>10</v>
      </c>
      <c r="AF7" s="15"/>
      <c r="AG7" s="15">
        <v>7</v>
      </c>
      <c r="AH7" s="7">
        <f>SUM(B7:AG7)/31</f>
        <v>7.967741935483871</v>
      </c>
      <c r="AI7" s="6" t="str">
        <f t="shared" si="1"/>
        <v>J15</v>
      </c>
    </row>
    <row r="8" spans="1:35" ht="12.75">
      <c r="A8" s="6" t="s">
        <v>9</v>
      </c>
      <c r="B8" s="6">
        <v>9</v>
      </c>
      <c r="C8" s="6">
        <v>2</v>
      </c>
      <c r="D8" s="6">
        <v>6</v>
      </c>
      <c r="E8" s="6">
        <v>11</v>
      </c>
      <c r="F8" s="6">
        <v>6</v>
      </c>
      <c r="G8" s="6">
        <v>8</v>
      </c>
      <c r="H8" s="6">
        <v>4</v>
      </c>
      <c r="I8" s="6">
        <v>6</v>
      </c>
      <c r="J8" s="6">
        <v>1</v>
      </c>
      <c r="K8" s="6">
        <v>5</v>
      </c>
      <c r="L8" s="6">
        <v>5</v>
      </c>
      <c r="M8" s="6">
        <v>3</v>
      </c>
      <c r="N8" s="6">
        <v>6</v>
      </c>
      <c r="O8" s="6">
        <v>11</v>
      </c>
      <c r="P8" s="6">
        <v>0</v>
      </c>
      <c r="Q8" s="6">
        <v>3</v>
      </c>
      <c r="R8" s="6">
        <v>7</v>
      </c>
      <c r="S8" s="6">
        <v>13</v>
      </c>
      <c r="T8" s="6">
        <v>5</v>
      </c>
      <c r="U8" s="6">
        <v>22</v>
      </c>
      <c r="W8" s="6">
        <v>26</v>
      </c>
      <c r="X8" s="6">
        <v>10</v>
      </c>
      <c r="Y8" s="15">
        <v>10</v>
      </c>
      <c r="Z8" s="15">
        <v>18</v>
      </c>
      <c r="AA8" s="15">
        <v>11</v>
      </c>
      <c r="AB8" s="15">
        <v>14</v>
      </c>
      <c r="AC8" s="15">
        <v>3</v>
      </c>
      <c r="AD8" s="15">
        <v>10</v>
      </c>
      <c r="AE8" s="15">
        <v>5</v>
      </c>
      <c r="AF8" s="15"/>
      <c r="AG8" s="15">
        <v>9</v>
      </c>
      <c r="AH8" s="7">
        <f>SUM(B8:AG8)/31</f>
        <v>8.03225806451613</v>
      </c>
      <c r="AI8" s="6" t="str">
        <f t="shared" si="1"/>
        <v>J16</v>
      </c>
    </row>
    <row r="9" spans="1:35" ht="12.75">
      <c r="A9" s="20" t="s">
        <v>8</v>
      </c>
      <c r="B9" s="8">
        <f aca="true" t="shared" si="2" ref="B9:H9">SUM(B5:B8)</f>
        <v>32</v>
      </c>
      <c r="C9" s="8">
        <f t="shared" si="2"/>
        <v>20</v>
      </c>
      <c r="D9" s="8">
        <f t="shared" si="2"/>
        <v>22</v>
      </c>
      <c r="E9" s="8">
        <f t="shared" si="2"/>
        <v>30</v>
      </c>
      <c r="F9" s="8">
        <f t="shared" si="2"/>
        <v>25</v>
      </c>
      <c r="G9" s="8">
        <f t="shared" si="2"/>
        <v>28</v>
      </c>
      <c r="H9" s="8">
        <f t="shared" si="2"/>
        <v>19</v>
      </c>
      <c r="I9" s="8">
        <f aca="true" t="shared" si="3" ref="I9:T9">SUM(I5:I8)</f>
        <v>18</v>
      </c>
      <c r="J9" s="8">
        <f t="shared" si="3"/>
        <v>20</v>
      </c>
      <c r="K9" s="8">
        <f t="shared" si="3"/>
        <v>24</v>
      </c>
      <c r="L9" s="8">
        <f t="shared" si="3"/>
        <v>18</v>
      </c>
      <c r="M9" s="8">
        <f t="shared" si="3"/>
        <v>19</v>
      </c>
      <c r="N9" s="8">
        <f t="shared" si="3"/>
        <v>22</v>
      </c>
      <c r="O9" s="8">
        <f t="shared" si="3"/>
        <v>27</v>
      </c>
      <c r="P9" s="8">
        <f t="shared" si="3"/>
        <v>7</v>
      </c>
      <c r="Q9" s="8">
        <f t="shared" si="3"/>
        <v>25</v>
      </c>
      <c r="R9" s="8">
        <f t="shared" si="3"/>
        <v>35</v>
      </c>
      <c r="S9" s="8">
        <f t="shared" si="3"/>
        <v>40</v>
      </c>
      <c r="T9" s="8">
        <f t="shared" si="3"/>
        <v>33</v>
      </c>
      <c r="U9" s="8">
        <f aca="true" t="shared" si="4" ref="U9:AG9">SUM(U5:U8)</f>
        <v>101</v>
      </c>
      <c r="V9" s="8">
        <f t="shared" si="4"/>
        <v>13</v>
      </c>
      <c r="W9" s="8">
        <f t="shared" si="4"/>
        <v>96</v>
      </c>
      <c r="X9" s="8">
        <f t="shared" si="4"/>
        <v>51</v>
      </c>
      <c r="Y9" s="16">
        <f t="shared" si="4"/>
        <v>50</v>
      </c>
      <c r="Z9" s="16">
        <f>SUM(Z5:Z8)</f>
        <v>82</v>
      </c>
      <c r="AA9" s="16">
        <f t="shared" si="4"/>
        <v>37</v>
      </c>
      <c r="AB9" s="16">
        <f t="shared" si="4"/>
        <v>60</v>
      </c>
      <c r="AC9" s="16">
        <f t="shared" si="4"/>
        <v>23</v>
      </c>
      <c r="AD9" s="16">
        <f t="shared" si="4"/>
        <v>41</v>
      </c>
      <c r="AE9" s="16">
        <f t="shared" si="4"/>
        <v>27</v>
      </c>
      <c r="AF9" s="16">
        <f t="shared" si="4"/>
        <v>0</v>
      </c>
      <c r="AG9" s="16">
        <f t="shared" si="4"/>
        <v>37</v>
      </c>
      <c r="AH9" s="24">
        <f>SUM(B9:AG9)/31</f>
        <v>34.903225806451616</v>
      </c>
      <c r="AI9" s="6" t="str">
        <f t="shared" si="1"/>
        <v>Sum jenter</v>
      </c>
    </row>
    <row r="10" spans="25:34" ht="12.75">
      <c r="Y10" s="17"/>
      <c r="Z10" s="17"/>
      <c r="AA10" s="17"/>
      <c r="AB10" s="17"/>
      <c r="AC10" s="17"/>
      <c r="AD10" s="17"/>
      <c r="AE10" s="17"/>
      <c r="AF10" s="17"/>
      <c r="AG10" s="17"/>
      <c r="AH10" s="7">
        <f aca="true" t="shared" si="5" ref="AH6:AH44">SUM(B10:AD10)/30</f>
        <v>0</v>
      </c>
    </row>
    <row r="11" spans="1:35" ht="12.75">
      <c r="A11" s="6" t="s">
        <v>10</v>
      </c>
      <c r="B11" s="6">
        <v>10</v>
      </c>
      <c r="C11" s="6">
        <v>9</v>
      </c>
      <c r="D11" s="6">
        <v>8</v>
      </c>
      <c r="E11" s="6">
        <v>7</v>
      </c>
      <c r="F11" s="6">
        <v>7</v>
      </c>
      <c r="G11" s="6">
        <v>4</v>
      </c>
      <c r="H11" s="6">
        <v>12</v>
      </c>
      <c r="I11" s="6">
        <v>5</v>
      </c>
      <c r="J11" s="6">
        <v>6</v>
      </c>
      <c r="K11" s="6">
        <v>1</v>
      </c>
      <c r="L11" s="6">
        <v>5</v>
      </c>
      <c r="M11" s="6">
        <v>1</v>
      </c>
      <c r="N11" s="6">
        <v>9</v>
      </c>
      <c r="O11" s="6">
        <v>3</v>
      </c>
      <c r="P11" s="6">
        <v>8</v>
      </c>
      <c r="Q11" s="6">
        <v>5</v>
      </c>
      <c r="R11" s="6">
        <v>9</v>
      </c>
      <c r="S11" s="6">
        <v>5</v>
      </c>
      <c r="T11" s="6">
        <v>7</v>
      </c>
      <c r="U11" s="6">
        <v>9</v>
      </c>
      <c r="V11" s="6">
        <v>2</v>
      </c>
      <c r="W11" s="6">
        <v>2</v>
      </c>
      <c r="X11" s="6">
        <v>12</v>
      </c>
      <c r="Y11" s="15">
        <v>9</v>
      </c>
      <c r="Z11" s="15">
        <v>18</v>
      </c>
      <c r="AA11" s="15">
        <v>12</v>
      </c>
      <c r="AB11" s="15">
        <v>12</v>
      </c>
      <c r="AC11" s="15">
        <v>6</v>
      </c>
      <c r="AD11" s="15">
        <v>7</v>
      </c>
      <c r="AE11" s="15">
        <v>5</v>
      </c>
      <c r="AF11" s="15">
        <v>10</v>
      </c>
      <c r="AG11" s="15">
        <v>12</v>
      </c>
      <c r="AH11" s="7">
        <f>SUM(B11:AG11)/32</f>
        <v>7.40625</v>
      </c>
      <c r="AI11" s="6" t="str">
        <f t="shared" si="1"/>
        <v>J17</v>
      </c>
    </row>
    <row r="12" spans="1:35" ht="12.75">
      <c r="A12" s="6" t="s">
        <v>43</v>
      </c>
      <c r="B12" s="6">
        <v>8</v>
      </c>
      <c r="C12" s="6">
        <v>8</v>
      </c>
      <c r="D12" s="6">
        <v>13</v>
      </c>
      <c r="E12" s="6">
        <v>12</v>
      </c>
      <c r="F12" s="6">
        <v>8</v>
      </c>
      <c r="G12" s="6">
        <v>6</v>
      </c>
      <c r="H12" s="6">
        <v>6</v>
      </c>
      <c r="I12" s="6">
        <v>8</v>
      </c>
      <c r="J12" s="6">
        <v>1</v>
      </c>
      <c r="K12" s="6">
        <v>6</v>
      </c>
      <c r="L12" s="6">
        <v>4</v>
      </c>
      <c r="M12" s="6">
        <v>4</v>
      </c>
      <c r="N12" s="6">
        <v>3</v>
      </c>
      <c r="O12" s="6">
        <v>4</v>
      </c>
      <c r="P12" s="6">
        <v>5</v>
      </c>
      <c r="Q12" s="6">
        <v>4</v>
      </c>
      <c r="R12" s="6">
        <v>3</v>
      </c>
      <c r="S12" s="6">
        <v>4</v>
      </c>
      <c r="T12" s="6">
        <v>1</v>
      </c>
      <c r="U12" s="6">
        <v>6</v>
      </c>
      <c r="V12" s="6">
        <v>2</v>
      </c>
      <c r="W12" s="6">
        <v>4</v>
      </c>
      <c r="X12" s="6">
        <v>3</v>
      </c>
      <c r="Y12" s="15">
        <v>13</v>
      </c>
      <c r="Z12" s="15">
        <v>11</v>
      </c>
      <c r="AA12" s="15">
        <v>14</v>
      </c>
      <c r="AB12" s="15">
        <v>11</v>
      </c>
      <c r="AC12" s="15">
        <v>8</v>
      </c>
      <c r="AD12" s="15">
        <v>4</v>
      </c>
      <c r="AE12" s="15">
        <v>7</v>
      </c>
      <c r="AF12" s="15">
        <v>16</v>
      </c>
      <c r="AG12" s="15">
        <v>8</v>
      </c>
      <c r="AH12" s="7">
        <f aca="true" t="shared" si="6" ref="AH12:AH18">SUM(B12:AG12)/32</f>
        <v>6.71875</v>
      </c>
      <c r="AI12" s="6" t="str">
        <f t="shared" si="1"/>
        <v>J18</v>
      </c>
    </row>
    <row r="13" spans="1:35" ht="12.75">
      <c r="A13" s="6" t="s">
        <v>44</v>
      </c>
      <c r="B13" s="6">
        <v>11</v>
      </c>
      <c r="C13" s="6">
        <v>11</v>
      </c>
      <c r="D13" s="6">
        <v>13</v>
      </c>
      <c r="E13" s="6">
        <v>12</v>
      </c>
      <c r="F13" s="6">
        <v>16</v>
      </c>
      <c r="G13" s="6">
        <v>9</v>
      </c>
      <c r="H13" s="6">
        <v>11</v>
      </c>
      <c r="I13" s="6">
        <v>3</v>
      </c>
      <c r="J13" s="6">
        <v>8</v>
      </c>
      <c r="K13" s="6">
        <v>9</v>
      </c>
      <c r="L13" s="6">
        <v>10</v>
      </c>
      <c r="M13" s="6">
        <v>6</v>
      </c>
      <c r="N13" s="6">
        <v>4</v>
      </c>
      <c r="O13" s="6">
        <v>1</v>
      </c>
      <c r="P13" s="6">
        <v>7</v>
      </c>
      <c r="Q13" s="6">
        <v>5</v>
      </c>
      <c r="R13" s="6">
        <v>12</v>
      </c>
      <c r="S13" s="6">
        <v>4</v>
      </c>
      <c r="T13" s="6">
        <v>3</v>
      </c>
      <c r="U13" s="6">
        <v>5</v>
      </c>
      <c r="W13" s="6">
        <v>8</v>
      </c>
      <c r="X13" s="6">
        <v>6</v>
      </c>
      <c r="Y13" s="15">
        <v>4</v>
      </c>
      <c r="Z13" s="15">
        <v>14</v>
      </c>
      <c r="AA13" s="15">
        <v>17</v>
      </c>
      <c r="AB13" s="15">
        <v>17</v>
      </c>
      <c r="AC13" s="15">
        <v>12</v>
      </c>
      <c r="AD13" s="15">
        <v>13</v>
      </c>
      <c r="AE13" s="15">
        <v>10</v>
      </c>
      <c r="AF13" s="15">
        <v>19</v>
      </c>
      <c r="AG13" s="15">
        <v>14</v>
      </c>
      <c r="AH13" s="7">
        <f t="shared" si="6"/>
        <v>9.1875</v>
      </c>
      <c r="AI13" s="6" t="str">
        <f t="shared" si="1"/>
        <v>J19-20</v>
      </c>
    </row>
    <row r="14" spans="1:35" ht="12.75">
      <c r="A14" s="20" t="s">
        <v>11</v>
      </c>
      <c r="B14" s="8">
        <f aca="true" t="shared" si="7" ref="B14:H14">SUM(B11:B13)</f>
        <v>29</v>
      </c>
      <c r="C14" s="8">
        <f t="shared" si="7"/>
        <v>28</v>
      </c>
      <c r="D14" s="8">
        <f t="shared" si="7"/>
        <v>34</v>
      </c>
      <c r="E14" s="8">
        <f t="shared" si="7"/>
        <v>31</v>
      </c>
      <c r="F14" s="8">
        <f t="shared" si="7"/>
        <v>31</v>
      </c>
      <c r="G14" s="8">
        <f t="shared" si="7"/>
        <v>19</v>
      </c>
      <c r="H14" s="8">
        <f t="shared" si="7"/>
        <v>29</v>
      </c>
      <c r="I14" s="8">
        <f aca="true" t="shared" si="8" ref="I14:T14">SUM(I11:I13)</f>
        <v>16</v>
      </c>
      <c r="J14" s="8">
        <f t="shared" si="8"/>
        <v>15</v>
      </c>
      <c r="K14" s="8">
        <f t="shared" si="8"/>
        <v>16</v>
      </c>
      <c r="L14" s="8">
        <f t="shared" si="8"/>
        <v>19</v>
      </c>
      <c r="M14" s="8">
        <f t="shared" si="8"/>
        <v>11</v>
      </c>
      <c r="N14" s="8">
        <f t="shared" si="8"/>
        <v>16</v>
      </c>
      <c r="O14" s="8">
        <f t="shared" si="8"/>
        <v>8</v>
      </c>
      <c r="P14" s="8">
        <f t="shared" si="8"/>
        <v>20</v>
      </c>
      <c r="Q14" s="8">
        <f t="shared" si="8"/>
        <v>14</v>
      </c>
      <c r="R14" s="8">
        <f t="shared" si="8"/>
        <v>24</v>
      </c>
      <c r="S14" s="8">
        <f t="shared" si="8"/>
        <v>13</v>
      </c>
      <c r="T14" s="8">
        <f t="shared" si="8"/>
        <v>11</v>
      </c>
      <c r="U14" s="8">
        <f aca="true" t="shared" si="9" ref="U14:AD14">SUM(U11:U13)</f>
        <v>20</v>
      </c>
      <c r="V14" s="8">
        <f t="shared" si="9"/>
        <v>4</v>
      </c>
      <c r="W14" s="8">
        <f t="shared" si="9"/>
        <v>14</v>
      </c>
      <c r="X14" s="8">
        <f t="shared" si="9"/>
        <v>21</v>
      </c>
      <c r="Y14" s="16">
        <f t="shared" si="9"/>
        <v>26</v>
      </c>
      <c r="Z14" s="16">
        <f>SUM(Z11:Z13)</f>
        <v>43</v>
      </c>
      <c r="AA14" s="16">
        <f t="shared" si="9"/>
        <v>43</v>
      </c>
      <c r="AB14" s="16">
        <f t="shared" si="9"/>
        <v>40</v>
      </c>
      <c r="AC14" s="16">
        <f t="shared" si="9"/>
        <v>26</v>
      </c>
      <c r="AD14" s="16">
        <f t="shared" si="9"/>
        <v>24</v>
      </c>
      <c r="AE14" s="16">
        <f>SUM(AE11:AE13)</f>
        <v>22</v>
      </c>
      <c r="AF14" s="16">
        <f>SUM(AF11:AF13)</f>
        <v>45</v>
      </c>
      <c r="AG14" s="16">
        <f>SUM(AG11:AG13)</f>
        <v>34</v>
      </c>
      <c r="AH14" s="24">
        <f t="shared" si="6"/>
        <v>23.3125</v>
      </c>
      <c r="AI14" s="6" t="str">
        <f t="shared" si="1"/>
        <v>Sum junior</v>
      </c>
    </row>
    <row r="15" spans="25:34" ht="12.75">
      <c r="Y15" s="17"/>
      <c r="Z15" s="17"/>
      <c r="AA15" s="17"/>
      <c r="AB15" s="17"/>
      <c r="AC15" s="17"/>
      <c r="AD15" s="17"/>
      <c r="AE15" s="17"/>
      <c r="AF15" s="17"/>
      <c r="AG15" s="17"/>
      <c r="AH15" s="7">
        <f t="shared" si="5"/>
        <v>0</v>
      </c>
    </row>
    <row r="16" spans="1:35" ht="12.75">
      <c r="A16" s="6" t="s">
        <v>12</v>
      </c>
      <c r="B16" s="6">
        <v>2</v>
      </c>
      <c r="C16" s="6">
        <v>3</v>
      </c>
      <c r="D16" s="6">
        <v>7</v>
      </c>
      <c r="E16" s="6">
        <v>5</v>
      </c>
      <c r="F16" s="6">
        <v>4</v>
      </c>
      <c r="G16" s="6">
        <v>5</v>
      </c>
      <c r="H16" s="6">
        <v>0</v>
      </c>
      <c r="I16" s="6">
        <v>1</v>
      </c>
      <c r="J16" s="6">
        <v>5</v>
      </c>
      <c r="K16" s="6">
        <v>2</v>
      </c>
      <c r="L16" s="6">
        <v>6</v>
      </c>
      <c r="M16" s="6">
        <v>2</v>
      </c>
      <c r="N16" s="6">
        <v>4</v>
      </c>
      <c r="O16" s="6">
        <v>8</v>
      </c>
      <c r="P16" s="6">
        <v>8</v>
      </c>
      <c r="Q16" s="6">
        <v>7</v>
      </c>
      <c r="R16" s="6">
        <v>2</v>
      </c>
      <c r="S16" s="6">
        <v>8</v>
      </c>
      <c r="T16" s="6">
        <v>1</v>
      </c>
      <c r="U16" s="6">
        <v>4</v>
      </c>
      <c r="V16" s="6">
        <v>2</v>
      </c>
      <c r="W16" s="6">
        <v>4</v>
      </c>
      <c r="X16" s="6">
        <v>3</v>
      </c>
      <c r="Y16" s="15">
        <v>2</v>
      </c>
      <c r="Z16" s="15">
        <v>2</v>
      </c>
      <c r="AA16" s="15">
        <v>6</v>
      </c>
      <c r="AB16" s="15">
        <v>6</v>
      </c>
      <c r="AC16" s="15">
        <v>8</v>
      </c>
      <c r="AD16" s="15">
        <v>10</v>
      </c>
      <c r="AE16" s="15">
        <v>6</v>
      </c>
      <c r="AF16" s="15">
        <v>16</v>
      </c>
      <c r="AG16" s="15">
        <v>6</v>
      </c>
      <c r="AH16" s="7">
        <f t="shared" si="6"/>
        <v>4.84375</v>
      </c>
      <c r="AI16" s="6" t="str">
        <f t="shared" si="1"/>
        <v>D A</v>
      </c>
    </row>
    <row r="17" spans="1:35" ht="12.75">
      <c r="A17" s="6" t="s">
        <v>13</v>
      </c>
      <c r="C17" s="6">
        <v>2</v>
      </c>
      <c r="D17" s="6">
        <v>4</v>
      </c>
      <c r="E17" s="6">
        <v>6</v>
      </c>
      <c r="F17" s="6">
        <v>9</v>
      </c>
      <c r="G17" s="6">
        <v>2</v>
      </c>
      <c r="H17" s="6">
        <v>0</v>
      </c>
      <c r="Y17" s="17"/>
      <c r="Z17" s="17"/>
      <c r="AA17" s="17"/>
      <c r="AB17" s="17"/>
      <c r="AC17" s="17"/>
      <c r="AD17" s="17"/>
      <c r="AE17" s="17"/>
      <c r="AF17" s="17"/>
      <c r="AG17" s="17"/>
      <c r="AH17" s="7">
        <f t="shared" si="6"/>
        <v>0.71875</v>
      </c>
      <c r="AI17" s="6" t="str">
        <f t="shared" si="1"/>
        <v>D B</v>
      </c>
    </row>
    <row r="18" spans="1:35" ht="12.75">
      <c r="A18" s="20" t="s">
        <v>14</v>
      </c>
      <c r="B18" s="8">
        <f aca="true" t="shared" si="10" ref="B18:H18">SUM(B16:B17)</f>
        <v>2</v>
      </c>
      <c r="C18" s="8">
        <f t="shared" si="10"/>
        <v>5</v>
      </c>
      <c r="D18" s="8">
        <f t="shared" si="10"/>
        <v>11</v>
      </c>
      <c r="E18" s="8">
        <f t="shared" si="10"/>
        <v>11</v>
      </c>
      <c r="F18" s="8">
        <f t="shared" si="10"/>
        <v>13</v>
      </c>
      <c r="G18" s="8">
        <f t="shared" si="10"/>
        <v>7</v>
      </c>
      <c r="H18" s="8">
        <f t="shared" si="10"/>
        <v>0</v>
      </c>
      <c r="I18" s="8">
        <f aca="true" t="shared" si="11" ref="I18:T18">SUM(I16:I17)</f>
        <v>1</v>
      </c>
      <c r="J18" s="8">
        <f t="shared" si="11"/>
        <v>5</v>
      </c>
      <c r="K18" s="8">
        <f t="shared" si="11"/>
        <v>2</v>
      </c>
      <c r="L18" s="8">
        <f t="shared" si="11"/>
        <v>6</v>
      </c>
      <c r="M18" s="8">
        <f t="shared" si="11"/>
        <v>2</v>
      </c>
      <c r="N18" s="8">
        <f t="shared" si="11"/>
        <v>4</v>
      </c>
      <c r="O18" s="8">
        <f t="shared" si="11"/>
        <v>8</v>
      </c>
      <c r="P18" s="8">
        <f t="shared" si="11"/>
        <v>8</v>
      </c>
      <c r="Q18" s="8">
        <f t="shared" si="11"/>
        <v>7</v>
      </c>
      <c r="R18" s="8">
        <f t="shared" si="11"/>
        <v>2</v>
      </c>
      <c r="S18" s="8">
        <f t="shared" si="11"/>
        <v>8</v>
      </c>
      <c r="T18" s="8">
        <f t="shared" si="11"/>
        <v>1</v>
      </c>
      <c r="U18" s="8">
        <f aca="true" t="shared" si="12" ref="U18:AD18">SUM(U16:U17)</f>
        <v>4</v>
      </c>
      <c r="V18" s="8">
        <f t="shared" si="12"/>
        <v>2</v>
      </c>
      <c r="W18" s="8">
        <f t="shared" si="12"/>
        <v>4</v>
      </c>
      <c r="X18" s="8">
        <f t="shared" si="12"/>
        <v>3</v>
      </c>
      <c r="Y18" s="16">
        <f t="shared" si="12"/>
        <v>2</v>
      </c>
      <c r="Z18" s="16">
        <f>SUM(Z16:Z17)</f>
        <v>2</v>
      </c>
      <c r="AA18" s="16">
        <f t="shared" si="12"/>
        <v>6</v>
      </c>
      <c r="AB18" s="16">
        <f t="shared" si="12"/>
        <v>6</v>
      </c>
      <c r="AC18" s="16">
        <f t="shared" si="12"/>
        <v>8</v>
      </c>
      <c r="AD18" s="16">
        <f t="shared" si="12"/>
        <v>10</v>
      </c>
      <c r="AE18" s="16">
        <f>SUM(AE16:AE17)</f>
        <v>6</v>
      </c>
      <c r="AF18" s="16">
        <f>SUM(AF16:AF17)</f>
        <v>16</v>
      </c>
      <c r="AG18" s="16">
        <f>SUM(AG16:AG17)</f>
        <v>6</v>
      </c>
      <c r="AH18" s="24">
        <f t="shared" si="6"/>
        <v>5.5625</v>
      </c>
      <c r="AI18" s="6" t="str">
        <f t="shared" si="1"/>
        <v>Sum senior</v>
      </c>
    </row>
    <row r="19" spans="25:34" ht="12.75">
      <c r="Y19" s="17"/>
      <c r="Z19" s="17"/>
      <c r="AA19" s="17"/>
      <c r="AB19" s="17"/>
      <c r="AC19" s="17"/>
      <c r="AD19" s="17"/>
      <c r="AE19" s="17"/>
      <c r="AF19" s="17"/>
      <c r="AG19" s="17"/>
      <c r="AH19" s="7">
        <f t="shared" si="5"/>
        <v>0</v>
      </c>
    </row>
    <row r="20" spans="1:35" ht="12.75">
      <c r="A20" s="20" t="s">
        <v>15</v>
      </c>
      <c r="B20" s="8">
        <f>B9+B14+B18</f>
        <v>63</v>
      </c>
      <c r="C20" s="8">
        <f>C9+C14+C18</f>
        <v>53</v>
      </c>
      <c r="D20" s="8">
        <f>D9+D14+D18</f>
        <v>67</v>
      </c>
      <c r="E20" s="8">
        <f>E9+E14+E18</f>
        <v>72</v>
      </c>
      <c r="F20" s="8">
        <f aca="true" t="shared" si="13" ref="F20:R20">F9+F14+F18</f>
        <v>69</v>
      </c>
      <c r="G20" s="8">
        <f t="shared" si="13"/>
        <v>54</v>
      </c>
      <c r="H20" s="8">
        <f t="shared" si="13"/>
        <v>48</v>
      </c>
      <c r="I20" s="8">
        <f t="shared" si="13"/>
        <v>35</v>
      </c>
      <c r="J20" s="8">
        <f t="shared" si="13"/>
        <v>40</v>
      </c>
      <c r="K20" s="8">
        <f t="shared" si="13"/>
        <v>42</v>
      </c>
      <c r="L20" s="8">
        <f t="shared" si="13"/>
        <v>43</v>
      </c>
      <c r="M20" s="8">
        <f t="shared" si="13"/>
        <v>32</v>
      </c>
      <c r="N20" s="8">
        <f t="shared" si="13"/>
        <v>42</v>
      </c>
      <c r="O20" s="8">
        <f t="shared" si="13"/>
        <v>43</v>
      </c>
      <c r="P20" s="8">
        <f t="shared" si="13"/>
        <v>35</v>
      </c>
      <c r="Q20" s="8">
        <f t="shared" si="13"/>
        <v>46</v>
      </c>
      <c r="R20" s="8">
        <f t="shared" si="13"/>
        <v>61</v>
      </c>
      <c r="S20" s="8">
        <f aca="true" t="shared" si="14" ref="S20:AD20">S9+S14+S18</f>
        <v>61</v>
      </c>
      <c r="T20" s="8">
        <f t="shared" si="14"/>
        <v>45</v>
      </c>
      <c r="U20" s="8">
        <f t="shared" si="14"/>
        <v>125</v>
      </c>
      <c r="V20" s="8">
        <f t="shared" si="14"/>
        <v>19</v>
      </c>
      <c r="W20" s="8">
        <f t="shared" si="14"/>
        <v>114</v>
      </c>
      <c r="X20" s="8">
        <f t="shared" si="14"/>
        <v>75</v>
      </c>
      <c r="Y20" s="16">
        <f t="shared" si="14"/>
        <v>78</v>
      </c>
      <c r="Z20" s="16">
        <f>Z9+Z14+Z18</f>
        <v>127</v>
      </c>
      <c r="AA20" s="16">
        <f t="shared" si="14"/>
        <v>86</v>
      </c>
      <c r="AB20" s="16">
        <f t="shared" si="14"/>
        <v>106</v>
      </c>
      <c r="AC20" s="16">
        <f t="shared" si="14"/>
        <v>57</v>
      </c>
      <c r="AD20" s="16">
        <f t="shared" si="14"/>
        <v>75</v>
      </c>
      <c r="AE20" s="16">
        <f>AE9+AE14+AE18</f>
        <v>55</v>
      </c>
      <c r="AF20" s="16">
        <f>AF9+AF14+AF18</f>
        <v>61</v>
      </c>
      <c r="AG20" s="16">
        <f>AG9+AG14+AG18</f>
        <v>77</v>
      </c>
      <c r="AH20" s="24">
        <f t="shared" si="5"/>
        <v>60.43333333333333</v>
      </c>
      <c r="AI20" s="6" t="str">
        <f t="shared" si="1"/>
        <v>Sum damer</v>
      </c>
    </row>
    <row r="21" spans="25:34" ht="12.75">
      <c r="Y21" s="17"/>
      <c r="Z21" s="17"/>
      <c r="AA21" s="17"/>
      <c r="AB21" s="17"/>
      <c r="AC21" s="17"/>
      <c r="AD21" s="17"/>
      <c r="AE21" s="17"/>
      <c r="AF21" s="17"/>
      <c r="AG21" s="17"/>
      <c r="AH21" s="7">
        <f t="shared" si="5"/>
        <v>0</v>
      </c>
    </row>
    <row r="22" spans="25:34" ht="12.75">
      <c r="Y22" s="17"/>
      <c r="Z22" s="17"/>
      <c r="AA22" s="17"/>
      <c r="AB22" s="17"/>
      <c r="AC22" s="17"/>
      <c r="AD22" s="17"/>
      <c r="AE22" s="17"/>
      <c r="AF22" s="17"/>
      <c r="AG22" s="17"/>
      <c r="AH22" s="7">
        <f t="shared" si="5"/>
        <v>0</v>
      </c>
    </row>
    <row r="23" spans="1:35" ht="12.75">
      <c r="A23" s="6" t="s">
        <v>16</v>
      </c>
      <c r="B23" s="6">
        <v>17</v>
      </c>
      <c r="C23" s="6">
        <v>14</v>
      </c>
      <c r="D23" s="6">
        <v>14</v>
      </c>
      <c r="E23" s="6">
        <v>11</v>
      </c>
      <c r="F23" s="6">
        <v>17</v>
      </c>
      <c r="G23" s="6">
        <v>11</v>
      </c>
      <c r="H23" s="6">
        <v>11</v>
      </c>
      <c r="I23" s="6">
        <v>8</v>
      </c>
      <c r="J23" s="6">
        <v>9</v>
      </c>
      <c r="K23" s="6">
        <v>8</v>
      </c>
      <c r="L23" s="6">
        <v>9</v>
      </c>
      <c r="M23" s="6">
        <v>11</v>
      </c>
      <c r="N23" s="6">
        <v>20</v>
      </c>
      <c r="O23" s="6">
        <v>7</v>
      </c>
      <c r="P23" s="6">
        <v>7</v>
      </c>
      <c r="Q23" s="6">
        <v>22</v>
      </c>
      <c r="R23" s="6">
        <v>26</v>
      </c>
      <c r="S23" s="6">
        <v>20</v>
      </c>
      <c r="T23" s="6">
        <v>10</v>
      </c>
      <c r="U23" s="6">
        <v>48</v>
      </c>
      <c r="V23" s="6">
        <v>12</v>
      </c>
      <c r="W23" s="6">
        <v>47</v>
      </c>
      <c r="X23" s="6">
        <v>17</v>
      </c>
      <c r="Y23" s="15">
        <v>16</v>
      </c>
      <c r="Z23" s="15">
        <v>48</v>
      </c>
      <c r="AA23" s="15">
        <v>20</v>
      </c>
      <c r="AB23" s="15">
        <v>48</v>
      </c>
      <c r="AC23" s="15">
        <v>18</v>
      </c>
      <c r="AD23" s="15">
        <v>21</v>
      </c>
      <c r="AE23" s="15">
        <v>15</v>
      </c>
      <c r="AF23" s="15"/>
      <c r="AG23" s="15">
        <v>15</v>
      </c>
      <c r="AH23" s="7">
        <f>SUM(B23:AG23)/32</f>
        <v>18.03125</v>
      </c>
      <c r="AI23" s="6" t="str">
        <f t="shared" si="1"/>
        <v>G13</v>
      </c>
    </row>
    <row r="24" spans="1:35" ht="12.75">
      <c r="A24" s="6" t="s">
        <v>17</v>
      </c>
      <c r="B24" s="6">
        <v>36</v>
      </c>
      <c r="C24" s="6">
        <v>10</v>
      </c>
      <c r="D24" s="6">
        <v>13</v>
      </c>
      <c r="E24" s="6">
        <v>19</v>
      </c>
      <c r="F24" s="6">
        <v>17</v>
      </c>
      <c r="G24" s="6">
        <v>20</v>
      </c>
      <c r="H24" s="6">
        <v>13</v>
      </c>
      <c r="I24" s="6">
        <v>10</v>
      </c>
      <c r="J24" s="6">
        <v>9</v>
      </c>
      <c r="K24" s="6">
        <v>18</v>
      </c>
      <c r="L24" s="6">
        <v>6</v>
      </c>
      <c r="M24" s="6">
        <v>18</v>
      </c>
      <c r="N24" s="6">
        <v>23</v>
      </c>
      <c r="O24" s="6">
        <v>20</v>
      </c>
      <c r="P24" s="6">
        <v>5</v>
      </c>
      <c r="Q24" s="6">
        <v>18</v>
      </c>
      <c r="R24" s="6">
        <v>27</v>
      </c>
      <c r="S24" s="6">
        <v>20</v>
      </c>
      <c r="T24" s="6">
        <v>13</v>
      </c>
      <c r="U24" s="6">
        <v>43</v>
      </c>
      <c r="V24" s="6">
        <v>11</v>
      </c>
      <c r="W24" s="6">
        <v>36</v>
      </c>
      <c r="X24" s="6">
        <v>17</v>
      </c>
      <c r="Y24" s="15">
        <v>18</v>
      </c>
      <c r="Z24" s="15">
        <v>37</v>
      </c>
      <c r="AA24" s="15">
        <v>29</v>
      </c>
      <c r="AB24" s="15">
        <v>25</v>
      </c>
      <c r="AC24" s="15">
        <v>12</v>
      </c>
      <c r="AD24" s="15">
        <v>18</v>
      </c>
      <c r="AE24" s="15">
        <v>16</v>
      </c>
      <c r="AF24" s="15"/>
      <c r="AG24" s="15">
        <v>23</v>
      </c>
      <c r="AH24" s="7">
        <f aca="true" t="shared" si="15" ref="AH24:AH44">SUM(B24:AG24)/32</f>
        <v>18.75</v>
      </c>
      <c r="AI24" s="6" t="str">
        <f t="shared" si="1"/>
        <v>G14</v>
      </c>
    </row>
    <row r="25" spans="1:35" ht="12.75">
      <c r="A25" s="6" t="s">
        <v>18</v>
      </c>
      <c r="B25" s="6">
        <v>23</v>
      </c>
      <c r="C25" s="6">
        <v>24</v>
      </c>
      <c r="D25" s="6">
        <v>12</v>
      </c>
      <c r="E25" s="6">
        <v>21</v>
      </c>
      <c r="F25" s="6">
        <v>24</v>
      </c>
      <c r="G25" s="6">
        <v>8</v>
      </c>
      <c r="H25" s="6">
        <v>17</v>
      </c>
      <c r="I25" s="6">
        <v>17</v>
      </c>
      <c r="J25" s="6">
        <v>13</v>
      </c>
      <c r="K25" s="6">
        <v>16</v>
      </c>
      <c r="L25" s="6">
        <v>13</v>
      </c>
      <c r="M25" s="6">
        <v>11</v>
      </c>
      <c r="N25" s="6">
        <v>18</v>
      </c>
      <c r="O25" s="6">
        <v>26</v>
      </c>
      <c r="P25" s="6">
        <v>14</v>
      </c>
      <c r="Q25" s="6">
        <v>9</v>
      </c>
      <c r="R25" s="6">
        <v>28</v>
      </c>
      <c r="S25" s="6">
        <v>14</v>
      </c>
      <c r="T25" s="6">
        <v>11</v>
      </c>
      <c r="U25" s="6">
        <v>34</v>
      </c>
      <c r="V25" s="6">
        <v>7</v>
      </c>
      <c r="W25" s="6">
        <v>33</v>
      </c>
      <c r="X25" s="6">
        <v>13</v>
      </c>
      <c r="Y25" s="15">
        <v>24</v>
      </c>
      <c r="Z25" s="15">
        <v>33</v>
      </c>
      <c r="AA25" s="15">
        <v>12</v>
      </c>
      <c r="AB25" s="15">
        <v>37</v>
      </c>
      <c r="AC25" s="15">
        <v>21</v>
      </c>
      <c r="AD25" s="15">
        <v>16</v>
      </c>
      <c r="AE25" s="15">
        <v>19</v>
      </c>
      <c r="AF25" s="15"/>
      <c r="AG25" s="15">
        <v>11</v>
      </c>
      <c r="AH25" s="7">
        <f t="shared" si="15"/>
        <v>18.09375</v>
      </c>
      <c r="AI25" s="6" t="str">
        <f t="shared" si="1"/>
        <v>G15</v>
      </c>
    </row>
    <row r="26" spans="1:35" ht="12.75">
      <c r="A26" s="6" t="s">
        <v>20</v>
      </c>
      <c r="B26" s="6">
        <v>26</v>
      </c>
      <c r="C26" s="6">
        <v>15</v>
      </c>
      <c r="D26" s="6">
        <v>23</v>
      </c>
      <c r="E26" s="6">
        <v>18</v>
      </c>
      <c r="F26" s="6">
        <v>27</v>
      </c>
      <c r="G26" s="6">
        <v>16</v>
      </c>
      <c r="H26" s="6">
        <v>14</v>
      </c>
      <c r="I26" s="6">
        <v>14</v>
      </c>
      <c r="J26" s="6">
        <v>12</v>
      </c>
      <c r="K26" s="6">
        <v>16</v>
      </c>
      <c r="L26" s="6">
        <v>16</v>
      </c>
      <c r="M26" s="6">
        <v>11</v>
      </c>
      <c r="N26" s="6">
        <v>17</v>
      </c>
      <c r="O26" s="6">
        <v>16</v>
      </c>
      <c r="P26" s="6">
        <v>18</v>
      </c>
      <c r="Q26" s="6">
        <v>14</v>
      </c>
      <c r="R26" s="6">
        <v>18</v>
      </c>
      <c r="S26" s="6">
        <v>19</v>
      </c>
      <c r="T26" s="6">
        <v>10</v>
      </c>
      <c r="U26" s="6">
        <v>35</v>
      </c>
      <c r="V26" s="6">
        <v>6</v>
      </c>
      <c r="W26" s="6">
        <v>36</v>
      </c>
      <c r="X26" s="6">
        <v>19</v>
      </c>
      <c r="Y26" s="15">
        <v>18</v>
      </c>
      <c r="Z26" s="15">
        <v>41</v>
      </c>
      <c r="AA26" s="15">
        <v>18</v>
      </c>
      <c r="AB26" s="15">
        <v>29</v>
      </c>
      <c r="AC26" s="15">
        <v>19</v>
      </c>
      <c r="AD26" s="15">
        <v>28</v>
      </c>
      <c r="AE26" s="15">
        <v>12</v>
      </c>
      <c r="AF26" s="15"/>
      <c r="AG26" s="15">
        <v>22</v>
      </c>
      <c r="AH26" s="7">
        <f t="shared" si="15"/>
        <v>18.84375</v>
      </c>
      <c r="AI26" s="6" t="str">
        <f t="shared" si="1"/>
        <v>G16</v>
      </c>
    </row>
    <row r="27" spans="1:35" ht="12.75">
      <c r="A27" s="20" t="s">
        <v>19</v>
      </c>
      <c r="B27" s="8">
        <f>SUM(B23:B26)</f>
        <v>102</v>
      </c>
      <c r="C27" s="8">
        <f>SUM(C23:C26)</f>
        <v>63</v>
      </c>
      <c r="D27" s="8">
        <f>SUM(D23:D26)</f>
        <v>62</v>
      </c>
      <c r="E27" s="8">
        <f>SUM(E23:E26)</f>
        <v>69</v>
      </c>
      <c r="F27" s="8">
        <f>SUM(F23:F26)</f>
        <v>85</v>
      </c>
      <c r="G27" s="8">
        <f aca="true" t="shared" si="16" ref="G27:L27">SUM(G23:G26)</f>
        <v>55</v>
      </c>
      <c r="H27" s="8">
        <f t="shared" si="16"/>
        <v>55</v>
      </c>
      <c r="I27" s="8">
        <f t="shared" si="16"/>
        <v>49</v>
      </c>
      <c r="J27" s="8">
        <f t="shared" si="16"/>
        <v>43</v>
      </c>
      <c r="K27" s="8">
        <f t="shared" si="16"/>
        <v>58</v>
      </c>
      <c r="L27" s="8">
        <f t="shared" si="16"/>
        <v>44</v>
      </c>
      <c r="M27" s="8">
        <f aca="true" t="shared" si="17" ref="M27:T27">SUM(M23:M26)</f>
        <v>51</v>
      </c>
      <c r="N27" s="8">
        <f t="shared" si="17"/>
        <v>78</v>
      </c>
      <c r="O27" s="8">
        <f t="shared" si="17"/>
        <v>69</v>
      </c>
      <c r="P27" s="8">
        <f t="shared" si="17"/>
        <v>44</v>
      </c>
      <c r="Q27" s="8">
        <f t="shared" si="17"/>
        <v>63</v>
      </c>
      <c r="R27" s="8">
        <f t="shared" si="17"/>
        <v>99</v>
      </c>
      <c r="S27" s="8">
        <f t="shared" si="17"/>
        <v>73</v>
      </c>
      <c r="T27" s="8">
        <f t="shared" si="17"/>
        <v>44</v>
      </c>
      <c r="U27" s="8">
        <f aca="true" t="shared" si="18" ref="U27:AD27">SUM(U23:U26)</f>
        <v>160</v>
      </c>
      <c r="V27" s="8">
        <f t="shared" si="18"/>
        <v>36</v>
      </c>
      <c r="W27" s="8">
        <f t="shared" si="18"/>
        <v>152</v>
      </c>
      <c r="X27" s="8">
        <f t="shared" si="18"/>
        <v>66</v>
      </c>
      <c r="Y27" s="16">
        <f t="shared" si="18"/>
        <v>76</v>
      </c>
      <c r="Z27" s="16">
        <f>SUM(Z23:Z26)</f>
        <v>159</v>
      </c>
      <c r="AA27" s="16">
        <f t="shared" si="18"/>
        <v>79</v>
      </c>
      <c r="AB27" s="16">
        <f t="shared" si="18"/>
        <v>139</v>
      </c>
      <c r="AC27" s="16">
        <f t="shared" si="18"/>
        <v>70</v>
      </c>
      <c r="AD27" s="16">
        <f t="shared" si="18"/>
        <v>83</v>
      </c>
      <c r="AE27" s="16">
        <f>SUM(AE23:AE26)</f>
        <v>62</v>
      </c>
      <c r="AF27" s="16">
        <f>SUM(AF23:AF26)</f>
        <v>0</v>
      </c>
      <c r="AG27" s="16">
        <f>SUM(AG23:AG26)</f>
        <v>71</v>
      </c>
      <c r="AH27" s="24">
        <f t="shared" si="15"/>
        <v>73.71875</v>
      </c>
      <c r="AI27" s="6" t="str">
        <f t="shared" si="1"/>
        <v>Sum gutter</v>
      </c>
    </row>
    <row r="28" spans="25:34" ht="12.75">
      <c r="Y28" s="17"/>
      <c r="Z28" s="17"/>
      <c r="AA28" s="17"/>
      <c r="AB28" s="17"/>
      <c r="AC28" s="17"/>
      <c r="AD28" s="17"/>
      <c r="AE28" s="17"/>
      <c r="AF28" s="17"/>
      <c r="AG28" s="17"/>
      <c r="AH28" s="7">
        <f t="shared" si="15"/>
        <v>0</v>
      </c>
    </row>
    <row r="29" spans="1:35" ht="12.75">
      <c r="A29" s="6" t="s">
        <v>21</v>
      </c>
      <c r="B29" s="6">
        <v>21</v>
      </c>
      <c r="C29" s="6">
        <v>19</v>
      </c>
      <c r="D29" s="6">
        <v>18</v>
      </c>
      <c r="E29" s="6">
        <v>26</v>
      </c>
      <c r="F29" s="6">
        <v>16</v>
      </c>
      <c r="G29" s="6">
        <v>24</v>
      </c>
      <c r="H29" s="6">
        <v>25</v>
      </c>
      <c r="I29" s="6">
        <v>12</v>
      </c>
      <c r="J29" s="6">
        <v>12</v>
      </c>
      <c r="K29" s="6">
        <v>14</v>
      </c>
      <c r="L29" s="6">
        <v>11</v>
      </c>
      <c r="M29" s="6">
        <v>16</v>
      </c>
      <c r="N29" s="6">
        <v>16</v>
      </c>
      <c r="O29" s="6">
        <v>16</v>
      </c>
      <c r="P29" s="6">
        <v>9</v>
      </c>
      <c r="Q29" s="6">
        <v>13</v>
      </c>
      <c r="R29" s="6">
        <v>16</v>
      </c>
      <c r="S29" s="6">
        <v>17</v>
      </c>
      <c r="T29" s="6">
        <v>14</v>
      </c>
      <c r="U29" s="6">
        <v>25</v>
      </c>
      <c r="V29" s="6">
        <v>7</v>
      </c>
      <c r="W29" s="6">
        <v>31</v>
      </c>
      <c r="X29" s="6">
        <v>15</v>
      </c>
      <c r="Y29" s="15">
        <v>11</v>
      </c>
      <c r="Z29" s="15">
        <v>23</v>
      </c>
      <c r="AA29" s="15">
        <v>21</v>
      </c>
      <c r="AB29" s="15">
        <v>19</v>
      </c>
      <c r="AC29" s="15">
        <v>10</v>
      </c>
      <c r="AD29" s="15">
        <v>19</v>
      </c>
      <c r="AE29" s="15">
        <v>11</v>
      </c>
      <c r="AF29" s="15">
        <v>19</v>
      </c>
      <c r="AG29" s="15">
        <v>10</v>
      </c>
      <c r="AH29" s="7">
        <f t="shared" si="15"/>
        <v>16.75</v>
      </c>
      <c r="AI29" s="6" t="str">
        <f t="shared" si="1"/>
        <v>G17</v>
      </c>
    </row>
    <row r="30" spans="1:35" ht="12.75">
      <c r="A30" s="6" t="s">
        <v>45</v>
      </c>
      <c r="B30" s="6">
        <v>10</v>
      </c>
      <c r="C30" s="6">
        <v>16</v>
      </c>
      <c r="D30" s="6">
        <v>23</v>
      </c>
      <c r="E30" s="6">
        <v>21</v>
      </c>
      <c r="F30" s="6">
        <v>23</v>
      </c>
      <c r="G30" s="6">
        <v>17</v>
      </c>
      <c r="H30" s="6">
        <v>20</v>
      </c>
      <c r="I30" s="6">
        <v>21</v>
      </c>
      <c r="J30" s="6">
        <v>9</v>
      </c>
      <c r="K30" s="6">
        <v>15</v>
      </c>
      <c r="L30" s="6">
        <v>12</v>
      </c>
      <c r="M30" s="6">
        <v>7</v>
      </c>
      <c r="N30" s="6">
        <v>12</v>
      </c>
      <c r="O30" s="6">
        <v>13</v>
      </c>
      <c r="P30" s="6">
        <v>9</v>
      </c>
      <c r="Q30" s="6">
        <v>7</v>
      </c>
      <c r="R30" s="6">
        <v>15</v>
      </c>
      <c r="S30" s="6">
        <v>10</v>
      </c>
      <c r="T30" s="6">
        <v>11</v>
      </c>
      <c r="U30" s="6">
        <v>17</v>
      </c>
      <c r="V30" s="6">
        <v>7</v>
      </c>
      <c r="W30" s="6">
        <v>19</v>
      </c>
      <c r="X30" s="6">
        <v>12</v>
      </c>
      <c r="Y30" s="15">
        <v>23</v>
      </c>
      <c r="Z30" s="15">
        <v>16</v>
      </c>
      <c r="AA30" s="15">
        <v>16</v>
      </c>
      <c r="AB30" s="15">
        <v>27</v>
      </c>
      <c r="AC30" s="15">
        <v>15</v>
      </c>
      <c r="AD30" s="15">
        <v>11</v>
      </c>
      <c r="AE30" s="15">
        <v>13</v>
      </c>
      <c r="AF30" s="15">
        <v>29</v>
      </c>
      <c r="AG30" s="15">
        <v>12</v>
      </c>
      <c r="AH30" s="7">
        <f t="shared" si="15"/>
        <v>15.25</v>
      </c>
      <c r="AI30" s="6" t="str">
        <f t="shared" si="1"/>
        <v>G18</v>
      </c>
    </row>
    <row r="31" spans="1:35" ht="12.75">
      <c r="A31" s="6" t="s">
        <v>46</v>
      </c>
      <c r="B31" s="6">
        <v>25</v>
      </c>
      <c r="C31" s="6">
        <v>22</v>
      </c>
      <c r="D31" s="6">
        <v>23</v>
      </c>
      <c r="E31" s="6">
        <v>15</v>
      </c>
      <c r="F31" s="6">
        <v>28</v>
      </c>
      <c r="G31" s="6">
        <v>26</v>
      </c>
      <c r="H31" s="6">
        <v>29</v>
      </c>
      <c r="I31" s="6">
        <v>16</v>
      </c>
      <c r="J31" s="6">
        <v>21</v>
      </c>
      <c r="K31" s="6">
        <v>9</v>
      </c>
      <c r="L31" s="6">
        <v>21</v>
      </c>
      <c r="M31" s="6">
        <v>17</v>
      </c>
      <c r="N31" s="6">
        <v>9</v>
      </c>
      <c r="O31" s="6">
        <v>7</v>
      </c>
      <c r="P31" s="6">
        <v>10</v>
      </c>
      <c r="Q31" s="6">
        <v>16</v>
      </c>
      <c r="R31" s="6">
        <v>13</v>
      </c>
      <c r="S31" s="6">
        <v>12</v>
      </c>
      <c r="T31" s="6">
        <v>4</v>
      </c>
      <c r="U31" s="6">
        <v>22</v>
      </c>
      <c r="V31" s="6">
        <v>10</v>
      </c>
      <c r="W31" s="6">
        <v>25</v>
      </c>
      <c r="X31" s="6">
        <v>17</v>
      </c>
      <c r="Y31" s="15">
        <v>5</v>
      </c>
      <c r="Z31" s="15">
        <v>30</v>
      </c>
      <c r="AA31" s="15">
        <v>20</v>
      </c>
      <c r="AB31" s="15">
        <v>34</v>
      </c>
      <c r="AC31" s="15">
        <v>28</v>
      </c>
      <c r="AD31" s="15">
        <v>30</v>
      </c>
      <c r="AE31" s="15">
        <v>16</v>
      </c>
      <c r="AF31" s="15">
        <v>43</v>
      </c>
      <c r="AG31" s="15">
        <v>19</v>
      </c>
      <c r="AH31" s="7">
        <f t="shared" si="15"/>
        <v>19.4375</v>
      </c>
      <c r="AI31" s="6" t="str">
        <f t="shared" si="1"/>
        <v>G19-20</v>
      </c>
    </row>
    <row r="32" spans="1:35" ht="12.75">
      <c r="A32" s="20" t="s">
        <v>11</v>
      </c>
      <c r="B32" s="8">
        <f aca="true" t="shared" si="19" ref="B32:H32">SUM(B29:B31)</f>
        <v>56</v>
      </c>
      <c r="C32" s="8">
        <v>57</v>
      </c>
      <c r="D32" s="8">
        <f t="shared" si="19"/>
        <v>64</v>
      </c>
      <c r="E32" s="8">
        <f t="shared" si="19"/>
        <v>62</v>
      </c>
      <c r="F32" s="8">
        <f t="shared" si="19"/>
        <v>67</v>
      </c>
      <c r="G32" s="8">
        <f t="shared" si="19"/>
        <v>67</v>
      </c>
      <c r="H32" s="8">
        <f t="shared" si="19"/>
        <v>74</v>
      </c>
      <c r="I32" s="8">
        <f aca="true" t="shared" si="20" ref="I32:T32">SUM(I29:I31)</f>
        <v>49</v>
      </c>
      <c r="J32" s="8">
        <f t="shared" si="20"/>
        <v>42</v>
      </c>
      <c r="K32" s="8">
        <f t="shared" si="20"/>
        <v>38</v>
      </c>
      <c r="L32" s="8">
        <f t="shared" si="20"/>
        <v>44</v>
      </c>
      <c r="M32" s="8">
        <f t="shared" si="20"/>
        <v>40</v>
      </c>
      <c r="N32" s="8">
        <f t="shared" si="20"/>
        <v>37</v>
      </c>
      <c r="O32" s="8">
        <f t="shared" si="20"/>
        <v>36</v>
      </c>
      <c r="P32" s="8">
        <f t="shared" si="20"/>
        <v>28</v>
      </c>
      <c r="Q32" s="8">
        <f t="shared" si="20"/>
        <v>36</v>
      </c>
      <c r="R32" s="8">
        <f t="shared" si="20"/>
        <v>44</v>
      </c>
      <c r="S32" s="8">
        <f t="shared" si="20"/>
        <v>39</v>
      </c>
      <c r="T32" s="8">
        <f t="shared" si="20"/>
        <v>29</v>
      </c>
      <c r="U32" s="8">
        <f aca="true" t="shared" si="21" ref="U32:AD32">SUM(U29:U31)</f>
        <v>64</v>
      </c>
      <c r="V32" s="8">
        <f t="shared" si="21"/>
        <v>24</v>
      </c>
      <c r="W32" s="8">
        <f t="shared" si="21"/>
        <v>75</v>
      </c>
      <c r="X32" s="8">
        <f t="shared" si="21"/>
        <v>44</v>
      </c>
      <c r="Y32" s="16">
        <f t="shared" si="21"/>
        <v>39</v>
      </c>
      <c r="Z32" s="16">
        <f>SUM(Z29:Z31)</f>
        <v>69</v>
      </c>
      <c r="AA32" s="16">
        <f t="shared" si="21"/>
        <v>57</v>
      </c>
      <c r="AB32" s="16">
        <f t="shared" si="21"/>
        <v>80</v>
      </c>
      <c r="AC32" s="16">
        <f t="shared" si="21"/>
        <v>53</v>
      </c>
      <c r="AD32" s="16">
        <f t="shared" si="21"/>
        <v>60</v>
      </c>
      <c r="AE32" s="16">
        <f>SUM(AE29:AE31)</f>
        <v>40</v>
      </c>
      <c r="AF32" s="16">
        <f>SUM(AF29:AF31)</f>
        <v>91</v>
      </c>
      <c r="AG32" s="16">
        <f>SUM(AG29:AG31)</f>
        <v>41</v>
      </c>
      <c r="AH32" s="24">
        <f t="shared" si="15"/>
        <v>51.4375</v>
      </c>
      <c r="AI32" s="6" t="str">
        <f t="shared" si="1"/>
        <v>Sum junior</v>
      </c>
    </row>
    <row r="33" spans="1:34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8"/>
      <c r="Z33" s="18"/>
      <c r="AA33" s="18"/>
      <c r="AB33" s="18"/>
      <c r="AC33" s="18"/>
      <c r="AD33" s="18"/>
      <c r="AE33" s="18"/>
      <c r="AF33" s="18"/>
      <c r="AG33" s="18"/>
      <c r="AH33" s="7">
        <f t="shared" si="15"/>
        <v>0</v>
      </c>
    </row>
    <row r="34" spans="1:34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8"/>
      <c r="Z34" s="18"/>
      <c r="AA34" s="18"/>
      <c r="AB34" s="18"/>
      <c r="AC34" s="18"/>
      <c r="AD34" s="18"/>
      <c r="AE34" s="18"/>
      <c r="AF34" s="18"/>
      <c r="AG34" s="18"/>
      <c r="AH34" s="7">
        <f t="shared" si="15"/>
        <v>0</v>
      </c>
    </row>
    <row r="35" spans="25:34" ht="12.75">
      <c r="Y35" s="17"/>
      <c r="Z35" s="17"/>
      <c r="AA35" s="17"/>
      <c r="AB35" s="17"/>
      <c r="AC35" s="17"/>
      <c r="AD35" s="17"/>
      <c r="AE35" s="17"/>
      <c r="AF35" s="17"/>
      <c r="AG35" s="17"/>
      <c r="AH35" s="7">
        <f t="shared" si="15"/>
        <v>0</v>
      </c>
    </row>
    <row r="36" spans="1:35" ht="12.75">
      <c r="A36" s="6" t="s">
        <v>22</v>
      </c>
      <c r="B36" s="6">
        <v>3</v>
      </c>
      <c r="C36" s="6">
        <v>5</v>
      </c>
      <c r="D36" s="6">
        <v>17</v>
      </c>
      <c r="E36" s="6">
        <v>17</v>
      </c>
      <c r="F36" s="6">
        <v>9</v>
      </c>
      <c r="G36" s="6">
        <v>9</v>
      </c>
      <c r="H36" s="6">
        <v>2</v>
      </c>
      <c r="I36" s="6">
        <v>11</v>
      </c>
      <c r="J36" s="6">
        <v>22</v>
      </c>
      <c r="K36" s="6">
        <v>21</v>
      </c>
      <c r="L36" s="6">
        <v>20</v>
      </c>
      <c r="M36" s="6">
        <v>11</v>
      </c>
      <c r="N36" s="6">
        <v>8</v>
      </c>
      <c r="O36" s="6">
        <v>15</v>
      </c>
      <c r="P36" s="6">
        <v>16</v>
      </c>
      <c r="Q36" s="6">
        <v>19</v>
      </c>
      <c r="R36" s="6">
        <v>16</v>
      </c>
      <c r="S36" s="6">
        <v>16</v>
      </c>
      <c r="T36" s="6">
        <v>7</v>
      </c>
      <c r="U36" s="6">
        <v>16</v>
      </c>
      <c r="V36" s="6">
        <v>3</v>
      </c>
      <c r="W36" s="6">
        <v>20</v>
      </c>
      <c r="X36" s="6">
        <v>22</v>
      </c>
      <c r="Y36" s="15">
        <v>28</v>
      </c>
      <c r="Z36" s="15">
        <v>18</v>
      </c>
      <c r="AA36" s="15">
        <v>23</v>
      </c>
      <c r="AB36" s="15">
        <v>13</v>
      </c>
      <c r="AC36" s="15">
        <v>10</v>
      </c>
      <c r="AD36" s="15">
        <v>13</v>
      </c>
      <c r="AE36" s="15">
        <v>20</v>
      </c>
      <c r="AF36" s="15">
        <v>25</v>
      </c>
      <c r="AG36" s="15">
        <v>8</v>
      </c>
      <c r="AH36" s="7">
        <f t="shared" si="15"/>
        <v>14.46875</v>
      </c>
      <c r="AI36" s="6" t="str">
        <f t="shared" si="1"/>
        <v>M A</v>
      </c>
    </row>
    <row r="37" spans="1:35" ht="12.75">
      <c r="A37" s="6" t="s">
        <v>23</v>
      </c>
      <c r="B37" s="6">
        <v>6</v>
      </c>
      <c r="C37" s="6">
        <v>5</v>
      </c>
      <c r="D37" s="6">
        <v>16</v>
      </c>
      <c r="E37" s="6">
        <v>18</v>
      </c>
      <c r="F37" s="6">
        <v>14</v>
      </c>
      <c r="G37" s="6">
        <v>10</v>
      </c>
      <c r="H37" s="6">
        <v>7</v>
      </c>
      <c r="Y37" s="17"/>
      <c r="Z37" s="17"/>
      <c r="AA37" s="17"/>
      <c r="AB37" s="17"/>
      <c r="AC37" s="17"/>
      <c r="AD37" s="17"/>
      <c r="AE37" s="17"/>
      <c r="AF37" s="17"/>
      <c r="AG37" s="17"/>
      <c r="AH37" s="7">
        <f t="shared" si="15"/>
        <v>2.375</v>
      </c>
      <c r="AI37" s="6" t="str">
        <f t="shared" si="1"/>
        <v>M B</v>
      </c>
    </row>
    <row r="38" spans="1:35" ht="12.75">
      <c r="A38" s="6" t="s">
        <v>24</v>
      </c>
      <c r="B38" s="6">
        <v>6</v>
      </c>
      <c r="C38" s="6">
        <v>8</v>
      </c>
      <c r="D38" s="6">
        <v>15</v>
      </c>
      <c r="E38" s="6">
        <v>6</v>
      </c>
      <c r="F38" s="6">
        <v>8</v>
      </c>
      <c r="G38" s="6">
        <v>6</v>
      </c>
      <c r="H38" s="6">
        <v>7</v>
      </c>
      <c r="I38" s="6">
        <v>2</v>
      </c>
      <c r="J38" s="6">
        <v>2</v>
      </c>
      <c r="K38" s="6">
        <v>3</v>
      </c>
      <c r="L38" s="6">
        <v>4</v>
      </c>
      <c r="O38" s="6">
        <v>6</v>
      </c>
      <c r="Q38" s="6">
        <v>6</v>
      </c>
      <c r="Y38" s="17"/>
      <c r="Z38" s="17"/>
      <c r="AA38" s="17"/>
      <c r="AB38" s="17"/>
      <c r="AC38" s="17"/>
      <c r="AD38" s="17"/>
      <c r="AE38" s="17"/>
      <c r="AF38" s="17"/>
      <c r="AG38" s="17"/>
      <c r="AH38" s="7">
        <f t="shared" si="15"/>
        <v>2.46875</v>
      </c>
      <c r="AI38" s="6" t="str">
        <f t="shared" si="1"/>
        <v>M DIV</v>
      </c>
    </row>
    <row r="39" spans="1:35" ht="12.75">
      <c r="A39" s="20" t="s">
        <v>14</v>
      </c>
      <c r="B39" s="8">
        <f aca="true" t="shared" si="22" ref="B39:H39">SUM(B36:B38)</f>
        <v>15</v>
      </c>
      <c r="C39" s="8">
        <f t="shared" si="22"/>
        <v>18</v>
      </c>
      <c r="D39" s="8">
        <f t="shared" si="22"/>
        <v>48</v>
      </c>
      <c r="E39" s="8">
        <f t="shared" si="22"/>
        <v>41</v>
      </c>
      <c r="F39" s="8">
        <f t="shared" si="22"/>
        <v>31</v>
      </c>
      <c r="G39" s="8">
        <f t="shared" si="22"/>
        <v>25</v>
      </c>
      <c r="H39" s="8">
        <f t="shared" si="22"/>
        <v>16</v>
      </c>
      <c r="I39" s="8">
        <f aca="true" t="shared" si="23" ref="I39:T39">SUM(I36:I38)</f>
        <v>13</v>
      </c>
      <c r="J39" s="8">
        <f t="shared" si="23"/>
        <v>24</v>
      </c>
      <c r="K39" s="8">
        <f t="shared" si="23"/>
        <v>24</v>
      </c>
      <c r="L39" s="8">
        <f t="shared" si="23"/>
        <v>24</v>
      </c>
      <c r="M39" s="8">
        <f t="shared" si="23"/>
        <v>11</v>
      </c>
      <c r="N39" s="8">
        <f t="shared" si="23"/>
        <v>8</v>
      </c>
      <c r="O39" s="8">
        <f t="shared" si="23"/>
        <v>21</v>
      </c>
      <c r="P39" s="8">
        <f t="shared" si="23"/>
        <v>16</v>
      </c>
      <c r="Q39" s="8">
        <f t="shared" si="23"/>
        <v>25</v>
      </c>
      <c r="R39" s="8">
        <f t="shared" si="23"/>
        <v>16</v>
      </c>
      <c r="S39" s="8">
        <f t="shared" si="23"/>
        <v>16</v>
      </c>
      <c r="T39" s="8">
        <f t="shared" si="23"/>
        <v>7</v>
      </c>
      <c r="U39" s="8">
        <f aca="true" t="shared" si="24" ref="U39:AD39">SUM(U36:U38)</f>
        <v>16</v>
      </c>
      <c r="V39" s="8">
        <f t="shared" si="24"/>
        <v>3</v>
      </c>
      <c r="W39" s="8">
        <f t="shared" si="24"/>
        <v>20</v>
      </c>
      <c r="X39" s="8">
        <f t="shared" si="24"/>
        <v>22</v>
      </c>
      <c r="Y39" s="16">
        <f t="shared" si="24"/>
        <v>28</v>
      </c>
      <c r="Z39" s="16">
        <f>SUM(Z36:Z38)</f>
        <v>18</v>
      </c>
      <c r="AA39" s="16">
        <f t="shared" si="24"/>
        <v>23</v>
      </c>
      <c r="AB39" s="16">
        <f t="shared" si="24"/>
        <v>13</v>
      </c>
      <c r="AC39" s="16">
        <f t="shared" si="24"/>
        <v>10</v>
      </c>
      <c r="AD39" s="16">
        <f t="shared" si="24"/>
        <v>13</v>
      </c>
      <c r="AE39" s="16">
        <f>SUM(AE36:AE38)</f>
        <v>20</v>
      </c>
      <c r="AF39" s="16">
        <f>SUM(AF36:AF38)</f>
        <v>25</v>
      </c>
      <c r="AG39" s="16">
        <f>SUM(AG36:AG38)</f>
        <v>8</v>
      </c>
      <c r="AH39" s="24">
        <f t="shared" si="15"/>
        <v>19.3125</v>
      </c>
      <c r="AI39" s="6" t="str">
        <f t="shared" si="1"/>
        <v>Sum senior</v>
      </c>
    </row>
    <row r="40" spans="25:34" ht="12.75">
      <c r="Y40" s="15"/>
      <c r="Z40" s="15"/>
      <c r="AA40" s="15"/>
      <c r="AB40" s="15"/>
      <c r="AC40" s="15"/>
      <c r="AD40" s="15"/>
      <c r="AE40" s="15"/>
      <c r="AF40" s="15"/>
      <c r="AG40" s="15"/>
      <c r="AH40" s="7">
        <f t="shared" si="15"/>
        <v>0</v>
      </c>
    </row>
    <row r="41" spans="1:35" ht="12.75">
      <c r="A41" s="20" t="s">
        <v>25</v>
      </c>
      <c r="B41" s="8">
        <f aca="true" t="shared" si="25" ref="B41:H41">B27+B32+B39</f>
        <v>173</v>
      </c>
      <c r="C41" s="8">
        <f t="shared" si="25"/>
        <v>138</v>
      </c>
      <c r="D41" s="8">
        <f t="shared" si="25"/>
        <v>174</v>
      </c>
      <c r="E41" s="8">
        <f t="shared" si="25"/>
        <v>172</v>
      </c>
      <c r="F41" s="8">
        <f t="shared" si="25"/>
        <v>183</v>
      </c>
      <c r="G41" s="8">
        <f t="shared" si="25"/>
        <v>147</v>
      </c>
      <c r="H41" s="8">
        <f t="shared" si="25"/>
        <v>145</v>
      </c>
      <c r="I41" s="8">
        <f aca="true" t="shared" si="26" ref="I41:R41">I27+I32+I39</f>
        <v>111</v>
      </c>
      <c r="J41" s="8">
        <f t="shared" si="26"/>
        <v>109</v>
      </c>
      <c r="K41" s="8">
        <f t="shared" si="26"/>
        <v>120</v>
      </c>
      <c r="L41" s="8">
        <f t="shared" si="26"/>
        <v>112</v>
      </c>
      <c r="M41" s="8">
        <f t="shared" si="26"/>
        <v>102</v>
      </c>
      <c r="N41" s="8">
        <f t="shared" si="26"/>
        <v>123</v>
      </c>
      <c r="O41" s="8">
        <f t="shared" si="26"/>
        <v>126</v>
      </c>
      <c r="P41" s="8">
        <f t="shared" si="26"/>
        <v>88</v>
      </c>
      <c r="Q41" s="8">
        <f t="shared" si="26"/>
        <v>124</v>
      </c>
      <c r="R41" s="8">
        <f t="shared" si="26"/>
        <v>159</v>
      </c>
      <c r="S41" s="8">
        <f aca="true" t="shared" si="27" ref="S41:Y41">S27+S32+S39</f>
        <v>128</v>
      </c>
      <c r="T41" s="8">
        <f t="shared" si="27"/>
        <v>80</v>
      </c>
      <c r="U41" s="8">
        <f t="shared" si="27"/>
        <v>240</v>
      </c>
      <c r="V41" s="8">
        <f t="shared" si="27"/>
        <v>63</v>
      </c>
      <c r="W41" s="8">
        <f t="shared" si="27"/>
        <v>247</v>
      </c>
      <c r="X41" s="8">
        <f t="shared" si="27"/>
        <v>132</v>
      </c>
      <c r="Y41" s="16">
        <f t="shared" si="27"/>
        <v>143</v>
      </c>
      <c r="Z41" s="16">
        <f aca="true" t="shared" si="28" ref="Z41:AG41">Z27+Z32+Z39</f>
        <v>246</v>
      </c>
      <c r="AA41" s="16">
        <f t="shared" si="28"/>
        <v>159</v>
      </c>
      <c r="AB41" s="16">
        <f t="shared" si="28"/>
        <v>232</v>
      </c>
      <c r="AC41" s="16">
        <f t="shared" si="28"/>
        <v>133</v>
      </c>
      <c r="AD41" s="16">
        <f t="shared" si="28"/>
        <v>156</v>
      </c>
      <c r="AE41" s="16">
        <f t="shared" si="28"/>
        <v>122</v>
      </c>
      <c r="AF41" s="16">
        <f t="shared" si="28"/>
        <v>116</v>
      </c>
      <c r="AG41" s="16">
        <f t="shared" si="28"/>
        <v>120</v>
      </c>
      <c r="AH41" s="24">
        <f t="shared" si="15"/>
        <v>144.46875</v>
      </c>
      <c r="AI41" s="6" t="str">
        <f t="shared" si="1"/>
        <v>Sum menn</v>
      </c>
    </row>
    <row r="42" spans="25:34" ht="12.75">
      <c r="Y42" s="15"/>
      <c r="Z42" s="15"/>
      <c r="AA42" s="15"/>
      <c r="AB42" s="15"/>
      <c r="AC42" s="15"/>
      <c r="AD42" s="15"/>
      <c r="AE42" s="15"/>
      <c r="AF42" s="15"/>
      <c r="AG42" s="15"/>
      <c r="AH42" s="7">
        <f t="shared" si="15"/>
        <v>0</v>
      </c>
    </row>
    <row r="43" spans="25:34" ht="12.75">
      <c r="Y43" s="15"/>
      <c r="Z43" s="15"/>
      <c r="AA43" s="15"/>
      <c r="AB43" s="15"/>
      <c r="AC43" s="15"/>
      <c r="AD43" s="15"/>
      <c r="AE43" s="15"/>
      <c r="AF43" s="15"/>
      <c r="AG43" s="15"/>
      <c r="AH43" s="7">
        <f t="shared" si="15"/>
        <v>0</v>
      </c>
    </row>
    <row r="44" spans="1:35" ht="13.5" thickBot="1">
      <c r="A44" s="9" t="s">
        <v>26</v>
      </c>
      <c r="B44" s="9">
        <f aca="true" t="shared" si="29" ref="B44:H44">B20+B41</f>
        <v>236</v>
      </c>
      <c r="C44" s="9">
        <f t="shared" si="29"/>
        <v>191</v>
      </c>
      <c r="D44" s="9">
        <f t="shared" si="29"/>
        <v>241</v>
      </c>
      <c r="E44" s="9">
        <f t="shared" si="29"/>
        <v>244</v>
      </c>
      <c r="F44" s="9">
        <f t="shared" si="29"/>
        <v>252</v>
      </c>
      <c r="G44" s="9">
        <f t="shared" si="29"/>
        <v>201</v>
      </c>
      <c r="H44" s="9">
        <f t="shared" si="29"/>
        <v>193</v>
      </c>
      <c r="I44" s="9">
        <f aca="true" t="shared" si="30" ref="I44:R44">I20+I41</f>
        <v>146</v>
      </c>
      <c r="J44" s="9">
        <f t="shared" si="30"/>
        <v>149</v>
      </c>
      <c r="K44" s="9">
        <f t="shared" si="30"/>
        <v>162</v>
      </c>
      <c r="L44" s="9">
        <f t="shared" si="30"/>
        <v>155</v>
      </c>
      <c r="M44" s="9">
        <f t="shared" si="30"/>
        <v>134</v>
      </c>
      <c r="N44" s="9">
        <f t="shared" si="30"/>
        <v>165</v>
      </c>
      <c r="O44" s="9">
        <f t="shared" si="30"/>
        <v>169</v>
      </c>
      <c r="P44" s="9">
        <f t="shared" si="30"/>
        <v>123</v>
      </c>
      <c r="Q44" s="9">
        <f t="shared" si="30"/>
        <v>170</v>
      </c>
      <c r="R44" s="9">
        <f t="shared" si="30"/>
        <v>220</v>
      </c>
      <c r="S44" s="9">
        <f aca="true" t="shared" si="31" ref="S44:Y44">S20+S41</f>
        <v>189</v>
      </c>
      <c r="T44" s="9">
        <f t="shared" si="31"/>
        <v>125</v>
      </c>
      <c r="U44" s="14">
        <f t="shared" si="31"/>
        <v>365</v>
      </c>
      <c r="V44" s="9">
        <f t="shared" si="31"/>
        <v>82</v>
      </c>
      <c r="W44" s="14">
        <f t="shared" si="31"/>
        <v>361</v>
      </c>
      <c r="X44" s="14">
        <f t="shared" si="31"/>
        <v>207</v>
      </c>
      <c r="Y44" s="19">
        <f t="shared" si="31"/>
        <v>221</v>
      </c>
      <c r="Z44" s="19">
        <f aca="true" t="shared" si="32" ref="Z44:AG44">Z20+Z41</f>
        <v>373</v>
      </c>
      <c r="AA44" s="19">
        <f t="shared" si="32"/>
        <v>245</v>
      </c>
      <c r="AB44" s="19">
        <f t="shared" si="32"/>
        <v>338</v>
      </c>
      <c r="AC44" s="19">
        <f t="shared" si="32"/>
        <v>190</v>
      </c>
      <c r="AD44" s="19">
        <f t="shared" si="32"/>
        <v>231</v>
      </c>
      <c r="AE44" s="19">
        <f t="shared" si="32"/>
        <v>177</v>
      </c>
      <c r="AF44" s="19">
        <f t="shared" si="32"/>
        <v>177</v>
      </c>
      <c r="AG44" s="19">
        <f t="shared" si="32"/>
        <v>197</v>
      </c>
      <c r="AH44" s="23">
        <f t="shared" si="15"/>
        <v>207.15625</v>
      </c>
      <c r="AI44" s="6" t="str">
        <f t="shared" si="1"/>
        <v>Total</v>
      </c>
    </row>
    <row r="45" spans="25:33" ht="13.5" thickTop="1">
      <c r="Y45" s="17"/>
      <c r="Z45" s="17"/>
      <c r="AA45" s="17"/>
      <c r="AB45" s="17"/>
      <c r="AC45" s="17"/>
      <c r="AD45" s="17"/>
      <c r="AE45" s="17"/>
      <c r="AF45" s="17"/>
      <c r="AG45" s="17"/>
    </row>
    <row r="46" spans="1:35" ht="12.75">
      <c r="A46" s="6" t="s">
        <v>54</v>
      </c>
      <c r="V46" s="6">
        <v>1</v>
      </c>
      <c r="X46" s="6">
        <v>3</v>
      </c>
      <c r="Y46" s="15">
        <v>1</v>
      </c>
      <c r="Z46" s="15">
        <v>4</v>
      </c>
      <c r="AA46" s="15">
        <v>3</v>
      </c>
      <c r="AB46" s="15">
        <v>2</v>
      </c>
      <c r="AC46" s="15">
        <v>8</v>
      </c>
      <c r="AD46" s="15">
        <v>5</v>
      </c>
      <c r="AE46" s="15">
        <v>1</v>
      </c>
      <c r="AF46" s="15"/>
      <c r="AG46" s="15">
        <v>4</v>
      </c>
      <c r="AI46" s="6" t="str">
        <f t="shared" si="1"/>
        <v>J8</v>
      </c>
    </row>
    <row r="47" spans="1:35" ht="12.75">
      <c r="A47" s="6" t="s">
        <v>55</v>
      </c>
      <c r="V47" s="6">
        <v>2</v>
      </c>
      <c r="X47" s="6">
        <v>1</v>
      </c>
      <c r="Y47" s="15">
        <v>4</v>
      </c>
      <c r="Z47" s="15">
        <v>4</v>
      </c>
      <c r="AA47" s="15">
        <v>6</v>
      </c>
      <c r="AB47" s="15">
        <v>4</v>
      </c>
      <c r="AC47" s="15">
        <v>2</v>
      </c>
      <c r="AD47" s="15">
        <v>16</v>
      </c>
      <c r="AE47" s="15">
        <v>10</v>
      </c>
      <c r="AF47" s="15"/>
      <c r="AG47" s="15">
        <v>8</v>
      </c>
      <c r="AI47" s="6" t="str">
        <f t="shared" si="1"/>
        <v>J9</v>
      </c>
    </row>
    <row r="48" spans="1:35" ht="12.75">
      <c r="A48" s="6" t="s">
        <v>56</v>
      </c>
      <c r="V48" s="6">
        <v>5</v>
      </c>
      <c r="X48" s="6">
        <v>3</v>
      </c>
      <c r="Y48" s="15">
        <v>6</v>
      </c>
      <c r="Z48" s="15">
        <v>11</v>
      </c>
      <c r="AA48" s="15">
        <v>4</v>
      </c>
      <c r="AB48" s="15">
        <v>7</v>
      </c>
      <c r="AC48" s="15">
        <v>1</v>
      </c>
      <c r="AD48" s="15">
        <v>1</v>
      </c>
      <c r="AE48" s="15">
        <v>14</v>
      </c>
      <c r="AF48" s="15"/>
      <c r="AG48" s="15"/>
      <c r="AI48" s="6" t="str">
        <f t="shared" si="1"/>
        <v>J10</v>
      </c>
    </row>
    <row r="49" spans="1:35" ht="12.75">
      <c r="A49" s="6" t="s">
        <v>57</v>
      </c>
      <c r="V49" s="6">
        <v>2</v>
      </c>
      <c r="X49" s="6">
        <v>5</v>
      </c>
      <c r="Y49" s="15">
        <v>5</v>
      </c>
      <c r="Z49" s="15">
        <v>10</v>
      </c>
      <c r="AA49" s="15">
        <v>10</v>
      </c>
      <c r="AB49" s="15">
        <v>18</v>
      </c>
      <c r="AC49" s="15">
        <v>2</v>
      </c>
      <c r="AD49" s="15">
        <v>8</v>
      </c>
      <c r="AE49" s="15">
        <v>5</v>
      </c>
      <c r="AF49" s="15"/>
      <c r="AG49" s="15">
        <v>7</v>
      </c>
      <c r="AI49" s="6" t="str">
        <f t="shared" si="1"/>
        <v>J11</v>
      </c>
    </row>
    <row r="50" spans="1:35" ht="12.75">
      <c r="A50" s="6" t="s">
        <v>62</v>
      </c>
      <c r="V50" s="6">
        <v>6</v>
      </c>
      <c r="X50" s="6">
        <v>9</v>
      </c>
      <c r="Y50" s="15">
        <v>4</v>
      </c>
      <c r="Z50" s="15">
        <v>7</v>
      </c>
      <c r="AA50" s="15">
        <v>9</v>
      </c>
      <c r="AB50" s="15">
        <v>14</v>
      </c>
      <c r="AC50" s="15">
        <v>3</v>
      </c>
      <c r="AD50" s="15">
        <v>6</v>
      </c>
      <c r="AE50" s="15">
        <v>9</v>
      </c>
      <c r="AF50" s="15"/>
      <c r="AG50" s="15">
        <v>11</v>
      </c>
      <c r="AI50" s="6" t="str">
        <f t="shared" si="1"/>
        <v>J12</v>
      </c>
    </row>
    <row r="51" spans="22:35" ht="12.75">
      <c r="V51" s="8">
        <f aca="true" t="shared" si="33" ref="V51:AD51">SUM(V46:V50)</f>
        <v>16</v>
      </c>
      <c r="W51" s="8">
        <f t="shared" si="33"/>
        <v>0</v>
      </c>
      <c r="X51" s="8">
        <f t="shared" si="33"/>
        <v>21</v>
      </c>
      <c r="Y51" s="16">
        <f t="shared" si="33"/>
        <v>20</v>
      </c>
      <c r="Z51" s="16">
        <f t="shared" si="33"/>
        <v>36</v>
      </c>
      <c r="AA51" s="16">
        <f t="shared" si="33"/>
        <v>32</v>
      </c>
      <c r="AB51" s="16">
        <f t="shared" si="33"/>
        <v>45</v>
      </c>
      <c r="AC51" s="16">
        <f t="shared" si="33"/>
        <v>16</v>
      </c>
      <c r="AD51" s="16">
        <f t="shared" si="33"/>
        <v>36</v>
      </c>
      <c r="AE51" s="16">
        <f>SUM(AE46:AE50)</f>
        <v>39</v>
      </c>
      <c r="AF51" s="16">
        <f>SUM(AF46:AF50)</f>
        <v>0</v>
      </c>
      <c r="AG51" s="16">
        <f>SUM(AG46:AG50)</f>
        <v>30</v>
      </c>
      <c r="AH51" s="16"/>
      <c r="AI51" s="16"/>
    </row>
    <row r="52" spans="25:33" ht="12.75"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5" ht="12.75">
      <c r="A53" s="6" t="s">
        <v>58</v>
      </c>
      <c r="V53" s="6">
        <v>6</v>
      </c>
      <c r="X53" s="6">
        <v>8</v>
      </c>
      <c r="Y53" s="15">
        <v>6</v>
      </c>
      <c r="Z53" s="15">
        <v>4</v>
      </c>
      <c r="AA53" s="15">
        <v>9</v>
      </c>
      <c r="AB53" s="15">
        <v>2</v>
      </c>
      <c r="AC53" s="15">
        <v>2</v>
      </c>
      <c r="AD53" s="15">
        <v>2</v>
      </c>
      <c r="AE53" s="15">
        <v>3</v>
      </c>
      <c r="AF53" s="15"/>
      <c r="AG53" s="15">
        <v>7</v>
      </c>
      <c r="AI53" s="6" t="str">
        <f t="shared" si="1"/>
        <v>G8</v>
      </c>
    </row>
    <row r="54" spans="1:35" ht="12.75">
      <c r="A54" s="6" t="s">
        <v>59</v>
      </c>
      <c r="V54" s="6">
        <v>7</v>
      </c>
      <c r="X54" s="6">
        <v>7</v>
      </c>
      <c r="Y54" s="15">
        <v>10</v>
      </c>
      <c r="Z54" s="15">
        <v>14</v>
      </c>
      <c r="AA54" s="15">
        <v>5</v>
      </c>
      <c r="AB54" s="15">
        <v>12</v>
      </c>
      <c r="AC54" s="15">
        <v>2</v>
      </c>
      <c r="AD54" s="15">
        <v>2</v>
      </c>
      <c r="AE54" s="15">
        <v>3</v>
      </c>
      <c r="AF54" s="15"/>
      <c r="AG54" s="15">
        <v>4</v>
      </c>
      <c r="AI54" s="6" t="str">
        <f t="shared" si="1"/>
        <v>G9</v>
      </c>
    </row>
    <row r="55" spans="1:35" ht="12.75">
      <c r="A55" s="6" t="s">
        <v>60</v>
      </c>
      <c r="V55" s="6">
        <v>10</v>
      </c>
      <c r="X55" s="6">
        <v>9</v>
      </c>
      <c r="Y55" s="15">
        <v>9</v>
      </c>
      <c r="Z55" s="15">
        <v>13</v>
      </c>
      <c r="AA55" s="15">
        <v>13</v>
      </c>
      <c r="AB55" s="15">
        <v>13</v>
      </c>
      <c r="AC55" s="15">
        <v>13</v>
      </c>
      <c r="AD55" s="15">
        <v>4</v>
      </c>
      <c r="AE55" s="15">
        <v>8</v>
      </c>
      <c r="AF55" s="15"/>
      <c r="AG55" s="15">
        <v>6</v>
      </c>
      <c r="AI55" s="6" t="str">
        <f t="shared" si="1"/>
        <v>G10</v>
      </c>
    </row>
    <row r="56" spans="1:35" ht="12.75">
      <c r="A56" s="6" t="s">
        <v>61</v>
      </c>
      <c r="V56" s="6">
        <v>14</v>
      </c>
      <c r="X56" s="6">
        <v>7</v>
      </c>
      <c r="Y56" s="15">
        <v>19</v>
      </c>
      <c r="Z56" s="15">
        <v>21</v>
      </c>
      <c r="AA56" s="15">
        <v>16</v>
      </c>
      <c r="AB56" s="15">
        <v>16</v>
      </c>
      <c r="AC56" s="15">
        <v>10</v>
      </c>
      <c r="AD56" s="15">
        <v>23</v>
      </c>
      <c r="AE56" s="15">
        <v>10</v>
      </c>
      <c r="AF56" s="15"/>
      <c r="AG56" s="15">
        <v>4</v>
      </c>
      <c r="AI56" s="6" t="str">
        <f t="shared" si="1"/>
        <v>G11</v>
      </c>
    </row>
    <row r="57" spans="1:35" ht="12.75">
      <c r="A57" s="6" t="s">
        <v>63</v>
      </c>
      <c r="V57" s="6">
        <v>11</v>
      </c>
      <c r="X57" s="6">
        <v>15</v>
      </c>
      <c r="Y57" s="15">
        <v>19</v>
      </c>
      <c r="Z57" s="15">
        <v>18</v>
      </c>
      <c r="AA57" s="15">
        <v>13</v>
      </c>
      <c r="AB57" s="15">
        <v>25</v>
      </c>
      <c r="AC57" s="15">
        <v>9</v>
      </c>
      <c r="AD57" s="15">
        <v>16</v>
      </c>
      <c r="AE57" s="15">
        <v>17</v>
      </c>
      <c r="AF57" s="15"/>
      <c r="AG57" s="15">
        <v>4</v>
      </c>
      <c r="AI57" s="6" t="str">
        <f t="shared" si="1"/>
        <v>G12</v>
      </c>
    </row>
    <row r="58" spans="22:34" ht="12.75">
      <c r="V58" s="8">
        <f aca="true" t="shared" si="34" ref="V58:AA58">SUM(V53:V57)</f>
        <v>48</v>
      </c>
      <c r="W58" s="8">
        <f t="shared" si="34"/>
        <v>0</v>
      </c>
      <c r="X58" s="8">
        <f t="shared" si="34"/>
        <v>46</v>
      </c>
      <c r="Y58" s="16">
        <f t="shared" si="34"/>
        <v>63</v>
      </c>
      <c r="Z58" s="16">
        <f t="shared" si="34"/>
        <v>70</v>
      </c>
      <c r="AA58" s="16">
        <f t="shared" si="34"/>
        <v>56</v>
      </c>
      <c r="AB58" s="16">
        <f aca="true" t="shared" si="35" ref="AB58:AG58">SUM(AB53:AB57)</f>
        <v>68</v>
      </c>
      <c r="AC58" s="16">
        <f t="shared" si="35"/>
        <v>36</v>
      </c>
      <c r="AD58" s="16">
        <f t="shared" si="35"/>
        <v>47</v>
      </c>
      <c r="AE58" s="16">
        <f t="shared" si="35"/>
        <v>41</v>
      </c>
      <c r="AF58" s="16">
        <f t="shared" si="35"/>
        <v>0</v>
      </c>
      <c r="AG58" s="16">
        <f t="shared" si="35"/>
        <v>25</v>
      </c>
      <c r="AH58" s="16"/>
    </row>
    <row r="59" spans="25:33" ht="12.75">
      <c r="Y59" s="15"/>
      <c r="Z59" s="15"/>
      <c r="AA59" s="15"/>
      <c r="AB59" s="15"/>
      <c r="AC59" s="15"/>
      <c r="AD59" s="15"/>
      <c r="AE59" s="15"/>
      <c r="AF59" s="15"/>
      <c r="AG59" s="15"/>
    </row>
    <row r="60" spans="1:35" ht="12.75">
      <c r="A60" s="6" t="s">
        <v>64</v>
      </c>
      <c r="V60" s="8">
        <f aca="true" t="shared" si="36" ref="V60:AA60">V51+V58</f>
        <v>64</v>
      </c>
      <c r="W60" s="8">
        <f t="shared" si="36"/>
        <v>0</v>
      </c>
      <c r="X60" s="8">
        <f t="shared" si="36"/>
        <v>67</v>
      </c>
      <c r="Y60" s="8">
        <f t="shared" si="36"/>
        <v>83</v>
      </c>
      <c r="Z60" s="8">
        <f t="shared" si="36"/>
        <v>106</v>
      </c>
      <c r="AA60" s="8">
        <f t="shared" si="36"/>
        <v>88</v>
      </c>
      <c r="AB60" s="8">
        <f aca="true" t="shared" si="37" ref="AB60:AG60">AB51+AB58</f>
        <v>113</v>
      </c>
      <c r="AC60" s="8">
        <f t="shared" si="37"/>
        <v>52</v>
      </c>
      <c r="AD60" s="8">
        <f t="shared" si="37"/>
        <v>83</v>
      </c>
      <c r="AE60" s="8">
        <f t="shared" si="37"/>
        <v>80</v>
      </c>
      <c r="AF60" s="8">
        <f t="shared" si="37"/>
        <v>0</v>
      </c>
      <c r="AG60" s="8">
        <f t="shared" si="37"/>
        <v>55</v>
      </c>
      <c r="AH60" s="8"/>
      <c r="AI60" s="6" t="str">
        <f t="shared" si="1"/>
        <v>SUM YNGRES</v>
      </c>
    </row>
    <row r="62" spans="1:35" ht="13.5" thickBot="1">
      <c r="A62" s="6" t="s">
        <v>65</v>
      </c>
      <c r="V62" s="9">
        <f aca="true" t="shared" si="38" ref="V62:AA62">V44+V60</f>
        <v>146</v>
      </c>
      <c r="W62" s="9">
        <f t="shared" si="38"/>
        <v>361</v>
      </c>
      <c r="X62" s="9">
        <f t="shared" si="38"/>
        <v>274</v>
      </c>
      <c r="Y62" s="9">
        <f t="shared" si="38"/>
        <v>304</v>
      </c>
      <c r="Z62" s="9">
        <f t="shared" si="38"/>
        <v>479</v>
      </c>
      <c r="AA62" s="9">
        <f t="shared" si="38"/>
        <v>333</v>
      </c>
      <c r="AB62" s="9">
        <f aca="true" t="shared" si="39" ref="AB62:AG62">AB44+AB60</f>
        <v>451</v>
      </c>
      <c r="AC62" s="9">
        <f t="shared" si="39"/>
        <v>242</v>
      </c>
      <c r="AD62" s="9">
        <f t="shared" si="39"/>
        <v>314</v>
      </c>
      <c r="AE62" s="9">
        <f t="shared" si="39"/>
        <v>257</v>
      </c>
      <c r="AF62" s="9">
        <f t="shared" si="39"/>
        <v>177</v>
      </c>
      <c r="AG62" s="9">
        <f t="shared" si="39"/>
        <v>252</v>
      </c>
      <c r="AH62" s="9"/>
      <c r="AI62" s="6" t="str">
        <f t="shared" si="1"/>
        <v>GRAND TOTAL</v>
      </c>
    </row>
    <row r="63" ht="13.5" thickTop="1"/>
    <row r="65" spans="1:33" ht="12.75">
      <c r="A65" s="6" t="s">
        <v>69</v>
      </c>
      <c r="X65" s="6">
        <v>325</v>
      </c>
      <c r="Y65" s="6">
        <v>337</v>
      </c>
      <c r="Z65" s="6">
        <v>529</v>
      </c>
      <c r="AA65" s="6">
        <v>378</v>
      </c>
      <c r="AB65" s="6">
        <v>505</v>
      </c>
      <c r="AC65" s="6">
        <v>270</v>
      </c>
      <c r="AD65" s="6">
        <v>359</v>
      </c>
      <c r="AE65" s="6">
        <v>287</v>
      </c>
      <c r="AF65" s="6">
        <v>196</v>
      </c>
      <c r="AG65" s="6">
        <v>320</v>
      </c>
    </row>
    <row r="66" spans="1:33" ht="12.75">
      <c r="A66" s="6" t="s">
        <v>70</v>
      </c>
      <c r="X66" s="6">
        <f>X65-X62</f>
        <v>51</v>
      </c>
      <c r="Y66" s="6">
        <f>Y65-Y62</f>
        <v>33</v>
      </c>
      <c r="Z66" s="6">
        <v>50</v>
      </c>
      <c r="AA66" s="6">
        <v>45</v>
      </c>
      <c r="AB66" s="6">
        <f>AB65-AB62</f>
        <v>54</v>
      </c>
      <c r="AC66" s="6">
        <f>AC65-AC62</f>
        <v>28</v>
      </c>
      <c r="AD66" s="6">
        <v>45</v>
      </c>
      <c r="AE66" s="6">
        <f>AE65-AE62</f>
        <v>30</v>
      </c>
      <c r="AF66" s="6">
        <f>AF65-AF62</f>
        <v>19</v>
      </c>
      <c r="AG66" s="6">
        <f>AG65-AG62</f>
        <v>68</v>
      </c>
    </row>
    <row r="67" spans="1:33" ht="12.75">
      <c r="A67" s="6" t="s">
        <v>71</v>
      </c>
      <c r="X67" s="25">
        <f aca="true" t="shared" si="40" ref="X67:AG67">X66/X65*100</f>
        <v>15.692307692307692</v>
      </c>
      <c r="Y67" s="25">
        <f t="shared" si="40"/>
        <v>9.792284866468842</v>
      </c>
      <c r="Z67" s="21">
        <f t="shared" si="40"/>
        <v>9.45179584120983</v>
      </c>
      <c r="AA67" s="21">
        <f t="shared" si="40"/>
        <v>11.904761904761903</v>
      </c>
      <c r="AB67" s="21">
        <f t="shared" si="40"/>
        <v>10.693069306930694</v>
      </c>
      <c r="AC67" s="21">
        <f t="shared" si="40"/>
        <v>10.37037037037037</v>
      </c>
      <c r="AD67" s="21">
        <f t="shared" si="40"/>
        <v>12.534818941504177</v>
      </c>
      <c r="AE67" s="21">
        <f t="shared" si="40"/>
        <v>10.452961672473867</v>
      </c>
      <c r="AF67" s="21">
        <f t="shared" si="40"/>
        <v>9.693877551020408</v>
      </c>
      <c r="AG67" s="21">
        <f t="shared" si="40"/>
        <v>21.25</v>
      </c>
    </row>
    <row r="70" spans="29:33" ht="12.75">
      <c r="AC70" s="15"/>
      <c r="AD70" s="15"/>
      <c r="AE70" s="15"/>
      <c r="AF70" s="15"/>
      <c r="AG70" s="15"/>
    </row>
    <row r="71" spans="1:33" ht="12.75">
      <c r="A71" s="6" t="s">
        <v>27</v>
      </c>
      <c r="AC71" s="15"/>
      <c r="AD71" s="15"/>
      <c r="AE71" s="15"/>
      <c r="AF71" s="15"/>
      <c r="AG71" s="15"/>
    </row>
    <row r="72" spans="1:33" ht="12.75">
      <c r="A72" s="6">
        <v>1990</v>
      </c>
      <c r="B72" s="6" t="s">
        <v>28</v>
      </c>
      <c r="AC72" s="15"/>
      <c r="AD72" s="15"/>
      <c r="AE72" s="15"/>
      <c r="AF72" s="15"/>
      <c r="AG72" s="15"/>
    </row>
    <row r="73" spans="1:33" ht="12.75">
      <c r="A73" s="6">
        <v>1993</v>
      </c>
      <c r="B73" s="6" t="s">
        <v>29</v>
      </c>
      <c r="AC73" s="15"/>
      <c r="AD73" s="15"/>
      <c r="AE73" s="15"/>
      <c r="AF73" s="15"/>
      <c r="AG73" s="15"/>
    </row>
    <row r="74" spans="1:33" ht="12.75">
      <c r="A74" s="6">
        <v>1994</v>
      </c>
      <c r="B74" s="6" t="s">
        <v>30</v>
      </c>
      <c r="AC74" s="15"/>
      <c r="AD74" s="15"/>
      <c r="AE74" s="15"/>
      <c r="AF74" s="15"/>
      <c r="AG74" s="15"/>
    </row>
    <row r="75" spans="1:33" ht="12.75">
      <c r="A75" s="6">
        <v>1995</v>
      </c>
      <c r="B75" s="6" t="s">
        <v>31</v>
      </c>
      <c r="AC75" s="22"/>
      <c r="AD75" s="22"/>
      <c r="AE75" s="22"/>
      <c r="AF75" s="22"/>
      <c r="AG75" s="22"/>
    </row>
    <row r="76" spans="1:33" ht="12.75">
      <c r="A76" s="6">
        <v>1996</v>
      </c>
      <c r="B76" s="6" t="s">
        <v>32</v>
      </c>
      <c r="AC76" s="15"/>
      <c r="AD76" s="15"/>
      <c r="AE76" s="15"/>
      <c r="AF76" s="15"/>
      <c r="AG76" s="15"/>
    </row>
    <row r="77" spans="1:33" ht="12.75">
      <c r="A77" s="6">
        <v>1997</v>
      </c>
      <c r="B77" s="6" t="s">
        <v>33</v>
      </c>
      <c r="AC77" s="15"/>
      <c r="AD77" s="15"/>
      <c r="AE77" s="15"/>
      <c r="AF77" s="15"/>
      <c r="AG77" s="15"/>
    </row>
    <row r="78" spans="1:2" ht="12.75">
      <c r="A78" s="6">
        <v>1998</v>
      </c>
      <c r="B78" s="6" t="s">
        <v>28</v>
      </c>
    </row>
    <row r="79" ht="12.75">
      <c r="A79" s="6">
        <v>1999</v>
      </c>
    </row>
    <row r="80" spans="1:2" ht="12.75">
      <c r="A80" s="6">
        <v>2000</v>
      </c>
      <c r="B80" s="6" t="s">
        <v>34</v>
      </c>
    </row>
    <row r="81" spans="1:2" ht="12.75">
      <c r="A81" s="6">
        <v>2001</v>
      </c>
      <c r="B81" s="6" t="s">
        <v>35</v>
      </c>
    </row>
    <row r="82" spans="1:2" ht="12.75">
      <c r="A82" s="6">
        <v>2002</v>
      </c>
      <c r="B82" s="6" t="s">
        <v>38</v>
      </c>
    </row>
    <row r="83" spans="1:2" ht="12.75">
      <c r="A83" s="6">
        <v>2003</v>
      </c>
      <c r="B83" s="6" t="s">
        <v>40</v>
      </c>
    </row>
    <row r="84" ht="12.75">
      <c r="A84" s="6">
        <v>2004</v>
      </c>
    </row>
    <row r="85" ht="12.75">
      <c r="A85" s="6">
        <v>2005</v>
      </c>
    </row>
    <row r="86" spans="1:2" ht="12.75">
      <c r="A86" s="6">
        <v>2006</v>
      </c>
      <c r="B86" s="6" t="s">
        <v>34</v>
      </c>
    </row>
    <row r="87" spans="1:2" ht="12.75">
      <c r="A87" s="6">
        <v>2007</v>
      </c>
      <c r="B87" s="6" t="s">
        <v>47</v>
      </c>
    </row>
    <row r="88" spans="1:2" ht="12.75">
      <c r="A88" s="6">
        <v>2008</v>
      </c>
      <c r="B88" s="6" t="s">
        <v>50</v>
      </c>
    </row>
    <row r="89" spans="1:2" ht="12.75">
      <c r="A89" s="6">
        <v>2009</v>
      </c>
      <c r="B89" s="6" t="s">
        <v>52</v>
      </c>
    </row>
    <row r="90" spans="1:2" ht="12.75">
      <c r="A90" s="6">
        <v>2010</v>
      </c>
      <c r="B90" s="6" t="s">
        <v>53</v>
      </c>
    </row>
    <row r="91" spans="1:2" ht="12.75">
      <c r="A91" s="6">
        <v>2011</v>
      </c>
      <c r="B91" s="6" t="s">
        <v>66</v>
      </c>
    </row>
    <row r="92" spans="1:2" ht="12.75">
      <c r="A92" s="6">
        <v>2012</v>
      </c>
      <c r="B92" s="6" t="s">
        <v>67</v>
      </c>
    </row>
    <row r="93" spans="1:2" ht="12.75">
      <c r="A93" s="6">
        <v>2013</v>
      </c>
      <c r="B93" s="6" t="s">
        <v>68</v>
      </c>
    </row>
    <row r="94" spans="1:2" ht="12.75">
      <c r="A94" s="6">
        <v>2014</v>
      </c>
      <c r="B94" s="6" t="s">
        <v>72</v>
      </c>
    </row>
    <row r="95" spans="1:2" ht="12.75">
      <c r="A95" s="6">
        <v>2015</v>
      </c>
      <c r="B95" s="6" t="s">
        <v>73</v>
      </c>
    </row>
    <row r="96" spans="1:2" ht="12.75">
      <c r="A96" s="6">
        <v>2016</v>
      </c>
      <c r="B96" s="6" t="s">
        <v>74</v>
      </c>
    </row>
    <row r="97" spans="1:2" ht="12.75">
      <c r="A97" s="6">
        <v>2017</v>
      </c>
      <c r="B97" s="6" t="s">
        <v>75</v>
      </c>
    </row>
    <row r="98" spans="1:2" ht="12.75">
      <c r="A98" s="6">
        <v>2018</v>
      </c>
      <c r="B98" s="6" t="s">
        <v>76</v>
      </c>
    </row>
    <row r="99" spans="1:2" ht="12.75">
      <c r="A99" s="6">
        <v>2019</v>
      </c>
      <c r="B99" s="6" t="s">
        <v>77</v>
      </c>
    </row>
    <row r="100" spans="1:2" ht="12.75">
      <c r="A100" s="6">
        <v>2020</v>
      </c>
      <c r="B100" s="6" t="s">
        <v>78</v>
      </c>
    </row>
    <row r="101" spans="1:2" ht="12.75">
      <c r="A101" s="6">
        <v>2021</v>
      </c>
      <c r="B101" s="6" t="s">
        <v>79</v>
      </c>
    </row>
  </sheetData>
  <sheetProtection/>
  <printOptions gridLines="1"/>
  <pageMargins left="0.1968503937007874" right="0.1968503937007874" top="1.0236220472440944" bottom="0.984251968503937" header="0.5118110236220472" footer="0.5118110236220472"/>
  <pageSetup orientation="landscape" paperSize="9" r:id="rId1"/>
  <headerFooter alignWithMargins="0">
    <oddHeader>&amp;C&amp;A</oddHeader>
    <oddFooter>&amp;CRIRENNST.XLS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</dc:creator>
  <cp:keywords/>
  <dc:description/>
  <cp:lastModifiedBy>torbo</cp:lastModifiedBy>
  <cp:lastPrinted>2020-12-27T20:49:02Z</cp:lastPrinted>
  <dcterms:modified xsi:type="dcterms:W3CDTF">2022-04-16T06:18:45Z</dcterms:modified>
  <cp:category/>
  <cp:version/>
  <cp:contentType/>
  <cp:contentStatus/>
</cp:coreProperties>
</file>