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Løp utenfor bane" sheetId="1" r:id="rId1"/>
    <sheet name="Banestevner" sheetId="2" r:id="rId2"/>
    <sheet name="Stafetter-Sammendrag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<sst xmlns="http://schemas.openxmlformats.org/spreadsheetml/2006/main" count="315" uniqueCount="234">
  <si>
    <t>LØP UTENFOR BANE (senior &amp; junior)</t>
  </si>
  <si>
    <t>Bolme Tor Jarle</t>
  </si>
  <si>
    <t>Børset Stein Ivar</t>
  </si>
  <si>
    <t>Vonheim Bjørn</t>
  </si>
  <si>
    <t>Trollheimsløpet</t>
  </si>
  <si>
    <t>Lina Roindt</t>
  </si>
  <si>
    <t>Øvrige utøvere</t>
  </si>
  <si>
    <t>Totalt ant. starter</t>
  </si>
  <si>
    <t>St.Olav lag 1</t>
  </si>
  <si>
    <t>St.Olav lag 2</t>
  </si>
  <si>
    <t>BANESTEVNER (senior &amp; junior)</t>
  </si>
  <si>
    <t>Tot.antall starter</t>
  </si>
  <si>
    <t>SAMMENDRAG</t>
  </si>
  <si>
    <t>SUM STAFETTER</t>
  </si>
  <si>
    <t>TOT.ANT.STARTER</t>
  </si>
  <si>
    <t>Svinsås Morten</t>
  </si>
  <si>
    <t>BANESTEVNER</t>
  </si>
  <si>
    <t xml:space="preserve">Tallene i rubrikkene betyr plassering i sin klasse   </t>
  </si>
  <si>
    <t>Beste tid uansett klasse =</t>
  </si>
  <si>
    <t>Nonstad Bård</t>
  </si>
  <si>
    <t xml:space="preserve">Moholdt Lars </t>
  </si>
  <si>
    <t>Bardal Lars Morten</t>
  </si>
  <si>
    <t>M=mosjonsklasse</t>
  </si>
  <si>
    <t>SENIOR/JUNIOR</t>
  </si>
  <si>
    <t>Langen Helge</t>
  </si>
  <si>
    <t>Moholdt Lars</t>
  </si>
  <si>
    <t>LØP UTENFOR BANE</t>
  </si>
  <si>
    <t>Nilsen Arnt Inge</t>
  </si>
  <si>
    <t>Hytteplanmila</t>
  </si>
  <si>
    <t xml:space="preserve"> </t>
  </si>
  <si>
    <t>Sæterbø Ole</t>
  </si>
  <si>
    <t>NB: Se nederst også Arkfanene Løp utenfor bane og Banestevner</t>
  </si>
  <si>
    <t>Løfald Gjermund</t>
  </si>
  <si>
    <t>Aasbø Henrik</t>
  </si>
  <si>
    <t>Tranvåg Joachim</t>
  </si>
  <si>
    <t>Holmenkollstafetten</t>
  </si>
  <si>
    <t>Balestrand Ola H</t>
  </si>
  <si>
    <t>Aspli John Ole</t>
  </si>
  <si>
    <t>Hofstad Alexander</t>
  </si>
  <si>
    <t>Olavsstafetten</t>
  </si>
  <si>
    <t>Ofstad Sigmund</t>
  </si>
  <si>
    <t>Fremstad Stian</t>
  </si>
  <si>
    <t>Eriksen Jon</t>
  </si>
  <si>
    <t>Espelien Markus</t>
  </si>
  <si>
    <t>Blåfjelløpet</t>
  </si>
  <si>
    <t>04.09.</t>
  </si>
  <si>
    <t>Bråtesten</t>
  </si>
  <si>
    <t>Folde David Sommervold</t>
  </si>
  <si>
    <r>
      <t xml:space="preserve">Løpsnavn og plassering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</si>
  <si>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Løfald Anders</t>
  </si>
  <si>
    <t>Bentzen Olaf</t>
  </si>
  <si>
    <t>Løpskar</t>
  </si>
  <si>
    <t>Lag</t>
  </si>
  <si>
    <t>Rløpskarusell</t>
  </si>
  <si>
    <t>KM</t>
  </si>
  <si>
    <t>ANN ELIN</t>
  </si>
  <si>
    <t>Gine Fug</t>
  </si>
  <si>
    <t>Kristin Bø</t>
  </si>
  <si>
    <t>lasse</t>
  </si>
  <si>
    <t>Malene</t>
  </si>
  <si>
    <t>mona b n</t>
  </si>
  <si>
    <t>Monika GL</t>
  </si>
  <si>
    <t>olav reitan</t>
  </si>
  <si>
    <t>Ronny AA</t>
  </si>
  <si>
    <t>Sondre Bolme</t>
  </si>
  <si>
    <t>svitlana</t>
  </si>
  <si>
    <t>tølløv</t>
  </si>
  <si>
    <t>yngve</t>
  </si>
  <si>
    <t>Øystein</t>
  </si>
  <si>
    <t>Sum Løp utenfor bane</t>
  </si>
  <si>
    <t>Ad plasseringer: Er reslista oppdelt i klasser, oppgis klasseplassering</t>
  </si>
  <si>
    <t>13.08.</t>
  </si>
  <si>
    <t>03.09.</t>
  </si>
  <si>
    <t>18.09.</t>
  </si>
  <si>
    <t>08.08.</t>
  </si>
  <si>
    <t>KM Terrengløp</t>
  </si>
  <si>
    <t xml:space="preserve">? betyr at stevnet er oppdelt i heat uten totalrangering  </t>
  </si>
  <si>
    <t>Skjermo Ola Andreas</t>
  </si>
  <si>
    <t>Antall starter 2021</t>
  </si>
  <si>
    <t>Trønderjogg 5&amp;10km</t>
  </si>
  <si>
    <t>11.05.</t>
  </si>
  <si>
    <t>Nordvik Kristoffer</t>
  </si>
  <si>
    <t>11.07.</t>
  </si>
  <si>
    <t>Wærnes Andreas Dahlø</t>
  </si>
  <si>
    <t>Lyngstad Tølløv Trønsdal</t>
  </si>
  <si>
    <t>Reppesgaard Øystein Riise</t>
  </si>
  <si>
    <t>Riasten Rundt</t>
  </si>
  <si>
    <t>Løfald Erik</t>
  </si>
  <si>
    <t>Rekordmila</t>
  </si>
  <si>
    <t>28.08.</t>
  </si>
  <si>
    <t>21.09.</t>
  </si>
  <si>
    <t>25.09.</t>
  </si>
  <si>
    <t>Dahlberg Terje Ø</t>
  </si>
  <si>
    <t>Gråkallen Opp</t>
  </si>
  <si>
    <t>Bergström Max</t>
  </si>
  <si>
    <t>Jessheim Vintermaratom</t>
  </si>
  <si>
    <t>Jensås Håvard</t>
  </si>
  <si>
    <t>Løfaldli Birger</t>
  </si>
  <si>
    <t>30.04.</t>
  </si>
  <si>
    <t>Bøe Steinar</t>
  </si>
  <si>
    <t>RL 1: Litj-Lina</t>
  </si>
  <si>
    <t>18.06.</t>
  </si>
  <si>
    <t>20.08.</t>
  </si>
  <si>
    <t>RL 3 Skogsletta</t>
  </si>
  <si>
    <t>Tia</t>
  </si>
  <si>
    <t>Erikstad Stein Ove</t>
  </si>
  <si>
    <t>Trondheim Maraton (Div dist.)</t>
  </si>
  <si>
    <t>23.10.</t>
  </si>
  <si>
    <t>30.01,</t>
  </si>
  <si>
    <t>Rekordløpet Lier</t>
  </si>
  <si>
    <t>06.02.</t>
  </si>
  <si>
    <t>Februarmaran, Borås</t>
  </si>
  <si>
    <t xml:space="preserve">13.02. </t>
  </si>
  <si>
    <t>Les Foulèes Charent, Paris</t>
  </si>
  <si>
    <t>16.03.</t>
  </si>
  <si>
    <t>VK 3.000m Ranheimshallen</t>
  </si>
  <si>
    <t>27.03.</t>
  </si>
  <si>
    <t>Budapest Halvmaraton</t>
  </si>
  <si>
    <t>03.04.</t>
  </si>
  <si>
    <t>Berlin Halvmaraton</t>
  </si>
  <si>
    <t>Sentrumssprinten, 800m</t>
  </si>
  <si>
    <t>Boye Anders Eikås</t>
  </si>
  <si>
    <t>23.04.</t>
  </si>
  <si>
    <t>NM Terreng, kort løype</t>
  </si>
  <si>
    <t>Theigmann, Tom Frode</t>
  </si>
  <si>
    <t>12.03.</t>
  </si>
  <si>
    <t>02.04.</t>
  </si>
  <si>
    <t>Maratonkarusellen Bergen</t>
  </si>
  <si>
    <t>12.04.</t>
  </si>
  <si>
    <t>Påskeharemaraton</t>
  </si>
  <si>
    <t>18.04,</t>
  </si>
  <si>
    <t>Kickmaster Påskemaraton</t>
  </si>
  <si>
    <t>Skövde 6-timmars (46.987m)</t>
  </si>
  <si>
    <t>24.04,</t>
  </si>
  <si>
    <t>Wien Marathon</t>
  </si>
  <si>
    <t>Bergen City Maraton</t>
  </si>
  <si>
    <t>Ørasprinten, 5km</t>
  </si>
  <si>
    <t>26.04.</t>
  </si>
  <si>
    <t>Fjellseterløpet</t>
  </si>
  <si>
    <t>Aasbø Jonas</t>
  </si>
  <si>
    <t>Fagerholt Sigurd</t>
  </si>
  <si>
    <t>21.05.</t>
  </si>
  <si>
    <t>Gøteborgsvarvet</t>
  </si>
  <si>
    <t>Wirehn Per</t>
  </si>
  <si>
    <t>Nybrottkarusellen, 5 km</t>
  </si>
  <si>
    <t>Bodøgampen 10 km</t>
  </si>
  <si>
    <t xml:space="preserve">15.05. </t>
  </si>
  <si>
    <t>Cobenhaben Maraton</t>
  </si>
  <si>
    <t>Halvorsen Åge</t>
  </si>
  <si>
    <t>28.05.</t>
  </si>
  <si>
    <t>Molde7topper</t>
  </si>
  <si>
    <t>Bakken Mali Eidnes</t>
  </si>
  <si>
    <t>30.05.</t>
  </si>
  <si>
    <t>3-vannsløpet, Byåsen</t>
  </si>
  <si>
    <t>Maroni Terje</t>
  </si>
  <si>
    <t>31.05.</t>
  </si>
  <si>
    <t>Mørkved Stadion, Bodø, 5.000m</t>
  </si>
  <si>
    <t>02.06.</t>
  </si>
  <si>
    <t>Bisletmila</t>
  </si>
  <si>
    <t>Bergen Fjellmaraton</t>
  </si>
  <si>
    <t>06.06.</t>
  </si>
  <si>
    <t>11.06.</t>
  </si>
  <si>
    <t>Birkebeinerløpet</t>
  </si>
  <si>
    <t>Forbord Kristian</t>
  </si>
  <si>
    <t>14.06.</t>
  </si>
  <si>
    <t>Kaststevne, Trondheim Stadion</t>
  </si>
  <si>
    <t>Bolme Sigve Bakken</t>
  </si>
  <si>
    <t>Midnight Sun Maraton (10 km)</t>
  </si>
  <si>
    <t>21.06.</t>
  </si>
  <si>
    <t>Hagen Lars</t>
  </si>
  <si>
    <t>02.07.</t>
  </si>
  <si>
    <t>Lofoten Skyrace</t>
  </si>
  <si>
    <t xml:space="preserve">30.07. </t>
  </si>
  <si>
    <t>Jordbærtrimmen</t>
  </si>
  <si>
    <t>10.08.</t>
  </si>
  <si>
    <t>Skåla Opp</t>
  </si>
  <si>
    <t>Bodø Run Festival, 10km</t>
  </si>
  <si>
    <t>Varig Orkla-løpet</t>
  </si>
  <si>
    <t>Oldervoll Stian</t>
  </si>
  <si>
    <t>Kårvatn Erik</t>
  </si>
  <si>
    <t>Klyken Opp</t>
  </si>
  <si>
    <t>Resfjellet Opp</t>
  </si>
  <si>
    <t>Drammen Halv, 5km</t>
  </si>
  <si>
    <t>07.09.</t>
  </si>
  <si>
    <t>Bodøgampen, 3,5km</t>
  </si>
  <si>
    <t>"3.000m for alle", Trheim Stadion</t>
  </si>
  <si>
    <t>17.09.</t>
  </si>
  <si>
    <t>Oslo Maraton, 10km</t>
  </si>
  <si>
    <t>Cobenhaben Half</t>
  </si>
  <si>
    <t>Bykarusellen, Bergen, 5km</t>
  </si>
  <si>
    <t>Bolme Magne</t>
  </si>
  <si>
    <t>27.09.</t>
  </si>
  <si>
    <t>Nidarø Rundt 5 km</t>
  </si>
  <si>
    <t>01.10.</t>
  </si>
  <si>
    <t>NM halv, Gloppen</t>
  </si>
  <si>
    <t>Trheim Skogsmaraton halv</t>
  </si>
  <si>
    <t>22.10.</t>
  </si>
  <si>
    <t>08.11.</t>
  </si>
  <si>
    <t>Silva Night Run, Trheim 5 km</t>
  </si>
  <si>
    <t>20.11.</t>
  </si>
  <si>
    <t>Granka Maspalomas Marathon</t>
  </si>
  <si>
    <t>30.11.</t>
  </si>
  <si>
    <t>03.12.</t>
  </si>
  <si>
    <t>Grimstadvatnet Rundt</t>
  </si>
  <si>
    <t>13.11.</t>
  </si>
  <si>
    <t>01.12.</t>
  </si>
  <si>
    <t>Walton-on-Thames</t>
  </si>
  <si>
    <t>27.12.</t>
  </si>
  <si>
    <t>Løplabbets Ribbemaraton</t>
  </si>
  <si>
    <t>M</t>
  </si>
  <si>
    <t>12.06.</t>
  </si>
  <si>
    <t>09.09.</t>
  </si>
  <si>
    <t>Bodil B</t>
  </si>
  <si>
    <t>Agnethe H</t>
  </si>
  <si>
    <t>Berit F</t>
  </si>
  <si>
    <t>Jan R</t>
  </si>
  <si>
    <t>06.05.</t>
  </si>
  <si>
    <t>Wirèhn Per</t>
  </si>
  <si>
    <t>Holm Thomas</t>
  </si>
  <si>
    <t>Sæther Pål</t>
  </si>
  <si>
    <t>St.Olav Damer</t>
  </si>
  <si>
    <t>Antall starter 2022</t>
  </si>
  <si>
    <t>Nidaros Løpefest</t>
  </si>
  <si>
    <t>Kickmaster Ultra&amp;maraton</t>
  </si>
  <si>
    <t>19.08.</t>
  </si>
  <si>
    <t>Oldervold Stian</t>
  </si>
  <si>
    <t>03.05.</t>
  </si>
  <si>
    <t>3.000m Trondheim Stadion</t>
  </si>
  <si>
    <t>Trønderøst-løpet (5&amp;10km)</t>
  </si>
  <si>
    <t>Orkland Energi Mila (5&amp;10km)</t>
  </si>
  <si>
    <t>17.06.</t>
  </si>
  <si>
    <t>RL 2: Tjønna Roindt</t>
  </si>
  <si>
    <t>SOL lag 2</t>
  </si>
  <si>
    <t>SOL Damer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</si>
</sst>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\.\ mmmm\ yyyy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1"/>
    </font>
    <font>
      <b/>
      <sz val="36"/>
      <name val="Bookman Old Style"/>
      <family val="1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Bookman Old Style"/>
      <family val="1"/>
    </font>
    <font>
      <b/>
      <sz val="18"/>
      <name val="Bookman Old Style"/>
      <family val="1"/>
    </font>
    <font>
      <b/>
      <sz val="10.5"/>
      <name val="Bookman Old Style"/>
      <family val="1"/>
    </font>
    <font>
      <b/>
      <sz val="7"/>
      <name val="Bookman Old Style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0" borderId="2" applyNumberFormat="0" applyFill="0" applyAlignment="0" applyProtection="0"/>
    <xf numFmtId="171" fontId="0" fillId="0" borderId="0" applyFont="0" applyFill="0" applyBorder="0" applyAlignment="0" applyProtection="0"/>
    <xf numFmtId="0" fontId="47" fillId="24" borderId="3" applyNumberFormat="0" applyAlignment="0" applyProtection="0"/>
    <xf numFmtId="0" fontId="0" fillId="25" borderId="4" applyNumberFormat="0" applyFont="0" applyAlignment="0" applyProtection="0"/>
    <xf numFmtId="0" fontId="48" fillId="26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9" fontId="0" fillId="0" borderId="0" applyFont="0" applyFill="0" applyBorder="0" applyAlignment="0" applyProtection="0"/>
    <xf numFmtId="0" fontId="54" fillId="20" borderId="9" applyNumberForma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textRotation="90"/>
    </xf>
    <xf numFmtId="0" fontId="10" fillId="33" borderId="12" xfId="0" applyFont="1" applyFill="1" applyBorder="1" applyAlignment="1">
      <alignment textRotation="255"/>
    </xf>
    <xf numFmtId="0" fontId="11" fillId="3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" fontId="4" fillId="33" borderId="14" xfId="0" applyNumberFormat="1" applyFont="1" applyFill="1" applyBorder="1" applyAlignment="1">
      <alignment textRotation="255"/>
    </xf>
    <xf numFmtId="0" fontId="13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textRotation="90"/>
    </xf>
    <xf numFmtId="0" fontId="13" fillId="33" borderId="11" xfId="0" applyFont="1" applyFill="1" applyBorder="1" applyAlignment="1">
      <alignment horizontal="center" textRotation="90"/>
    </xf>
    <xf numFmtId="16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16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33" borderId="15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7" fillId="0" borderId="10" xfId="0" applyFont="1" applyBorder="1" applyAlignment="1">
      <alignment textRotation="90"/>
    </xf>
    <xf numFmtId="0" fontId="10" fillId="0" borderId="11" xfId="0" applyFont="1" applyBorder="1" applyAlignment="1">
      <alignment textRotation="90"/>
    </xf>
    <xf numFmtId="0" fontId="17" fillId="0" borderId="0" xfId="0" applyFont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1" borderId="11" xfId="0" applyFont="1" applyFill="1" applyBorder="1" applyAlignment="1">
      <alignment/>
    </xf>
    <xf numFmtId="0" fontId="16" fillId="0" borderId="0" xfId="0" applyFont="1" applyAlignment="1">
      <alignment/>
    </xf>
    <xf numFmtId="1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7" fillId="34" borderId="17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0" borderId="16" xfId="0" applyFont="1" applyBorder="1" applyAlignment="1">
      <alignment horizontal="left"/>
    </xf>
    <xf numFmtId="0" fontId="1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18" fillId="35" borderId="11" xfId="0" applyFont="1" applyFill="1" applyBorder="1" applyAlignment="1">
      <alignment/>
    </xf>
    <xf numFmtId="16" fontId="16" fillId="0" borderId="11" xfId="0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0" fontId="5" fillId="0" borderId="11" xfId="0" applyFont="1" applyBorder="1" applyAlignment="1">
      <alignment textRotation="90"/>
    </xf>
    <xf numFmtId="0" fontId="7" fillId="36" borderId="11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7" fillId="36" borderId="11" xfId="0" applyFont="1" applyFill="1" applyBorder="1" applyAlignment="1" quotePrefix="1">
      <alignment/>
    </xf>
    <xf numFmtId="0" fontId="16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6" fillId="0" borderId="0" xfId="0" applyFont="1" applyAlignment="1">
      <alignment/>
    </xf>
    <xf numFmtId="0" fontId="5" fillId="37" borderId="0" xfId="0" applyFont="1" applyFill="1" applyAlignment="1">
      <alignment/>
    </xf>
    <xf numFmtId="0" fontId="5" fillId="16" borderId="0" xfId="0" applyFont="1" applyFill="1" applyAlignment="1">
      <alignment/>
    </xf>
    <xf numFmtId="0" fontId="1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13" fillId="37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5" fillId="0" borderId="11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0" fontId="17" fillId="34" borderId="17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2" fillId="34" borderId="12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6" fillId="1" borderId="17" xfId="0" applyFont="1" applyFill="1" applyBorder="1" applyAlignment="1">
      <alignment horizontal="center"/>
    </xf>
    <xf numFmtId="0" fontId="10" fillId="1" borderId="12" xfId="0" applyFont="1" applyFill="1" applyBorder="1" applyAlignment="1">
      <alignment horizontal="center"/>
    </xf>
    <xf numFmtId="0" fontId="10" fillId="1" borderId="17" xfId="0" applyFont="1" applyFill="1" applyBorder="1" applyAlignment="1">
      <alignment horizontal="center"/>
    </xf>
    <xf numFmtId="0" fontId="10" fillId="1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11" sqref="L11"/>
    </sheetView>
  </sheetViews>
  <sheetFormatPr defaultColWidth="11.421875" defaultRowHeight="12.75"/>
  <cols>
    <col min="1" max="1" width="6.7109375" style="31" bestFit="1" customWidth="1"/>
    <col min="2" max="2" width="26.57421875" style="31" customWidth="1"/>
    <col min="3" max="3" width="3.57421875" style="31" bestFit="1" customWidth="1"/>
    <col min="4" max="4" width="2.7109375" style="31" customWidth="1"/>
    <col min="5" max="6" width="3.00390625" style="31" bestFit="1" customWidth="1"/>
    <col min="7" max="7" width="3.00390625" style="31" customWidth="1"/>
    <col min="8" max="8" width="2.7109375" style="31" bestFit="1" customWidth="1"/>
    <col min="9" max="9" width="2.7109375" style="31" customWidth="1"/>
    <col min="10" max="11" width="3.00390625" style="31" bestFit="1" customWidth="1"/>
    <col min="12" max="12" width="2.7109375" style="31" bestFit="1" customWidth="1"/>
    <col min="13" max="13" width="3.00390625" style="31" bestFit="1" customWidth="1"/>
    <col min="14" max="14" width="2.7109375" style="31" customWidth="1"/>
    <col min="15" max="17" width="3.00390625" style="31" bestFit="1" customWidth="1"/>
    <col min="18" max="18" width="2.7109375" style="31" bestFit="1" customWidth="1"/>
    <col min="19" max="19" width="2.7109375" style="31" customWidth="1"/>
    <col min="20" max="20" width="4.140625" style="31" bestFit="1" customWidth="1"/>
    <col min="21" max="23" width="3.00390625" style="31" customWidth="1"/>
    <col min="24" max="24" width="3.00390625" style="31" bestFit="1" customWidth="1"/>
    <col min="25" max="25" width="4.140625" style="31" bestFit="1" customWidth="1"/>
    <col min="26" max="27" width="3.00390625" style="31" bestFit="1" customWidth="1"/>
    <col min="28" max="28" width="2.7109375" style="31" customWidth="1"/>
    <col min="29" max="31" width="2.7109375" style="31" bestFit="1" customWidth="1"/>
    <col min="32" max="32" width="2.7109375" style="31" customWidth="1"/>
    <col min="33" max="33" width="4.140625" style="31" bestFit="1" customWidth="1"/>
    <col min="34" max="34" width="3.00390625" style="31" customWidth="1"/>
    <col min="35" max="35" width="2.7109375" style="31" customWidth="1"/>
    <col min="36" max="36" width="4.140625" style="31" bestFit="1" customWidth="1"/>
    <col min="37" max="37" width="2.7109375" style="31" bestFit="1" customWidth="1"/>
    <col min="38" max="38" width="4.140625" style="31" bestFit="1" customWidth="1"/>
    <col min="39" max="39" width="2.7109375" style="31" bestFit="1" customWidth="1"/>
    <col min="40" max="42" width="3.57421875" style="31" bestFit="1" customWidth="1"/>
    <col min="43" max="43" width="3.00390625" style="31" bestFit="1" customWidth="1"/>
    <col min="44" max="45" width="3.57421875" style="31" bestFit="1" customWidth="1"/>
    <col min="46" max="46" width="30.7109375" style="31" bestFit="1" customWidth="1"/>
    <col min="47" max="16384" width="11.421875" style="31" customWidth="1"/>
  </cols>
  <sheetData>
    <row r="1" spans="1:46" s="29" customFormat="1" ht="22.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49"/>
      <c r="AK1" s="84"/>
      <c r="AL1" s="84"/>
      <c r="AM1" s="84"/>
      <c r="AN1" s="84"/>
      <c r="AO1" s="84"/>
      <c r="AP1" s="84"/>
      <c r="AQ1" s="84"/>
      <c r="AR1" s="84"/>
      <c r="AS1" s="84"/>
      <c r="AT1" s="85"/>
    </row>
    <row r="2" spans="1:46" ht="131.25">
      <c r="A2" s="10"/>
      <c r="B2" s="30">
        <v>2022</v>
      </c>
      <c r="C2" s="27" t="s">
        <v>37</v>
      </c>
      <c r="D2" s="27" t="s">
        <v>151</v>
      </c>
      <c r="E2" s="27" t="s">
        <v>36</v>
      </c>
      <c r="F2" s="27" t="s">
        <v>50</v>
      </c>
      <c r="G2" s="27" t="s">
        <v>190</v>
      </c>
      <c r="H2" s="27" t="s">
        <v>1</v>
      </c>
      <c r="I2" s="27" t="s">
        <v>121</v>
      </c>
      <c r="J2" s="27" t="s">
        <v>94</v>
      </c>
      <c r="K2" s="27" t="s">
        <v>99</v>
      </c>
      <c r="L2" s="27" t="s">
        <v>2</v>
      </c>
      <c r="M2" s="27" t="s">
        <v>92</v>
      </c>
      <c r="N2" s="27" t="s">
        <v>105</v>
      </c>
      <c r="O2" s="27" t="s">
        <v>43</v>
      </c>
      <c r="P2" s="27" t="s">
        <v>47</v>
      </c>
      <c r="Q2" s="27" t="s">
        <v>163</v>
      </c>
      <c r="R2" s="27" t="s">
        <v>41</v>
      </c>
      <c r="S2" s="27" t="s">
        <v>169</v>
      </c>
      <c r="T2" s="27" t="s">
        <v>148</v>
      </c>
      <c r="U2" s="27" t="s">
        <v>38</v>
      </c>
      <c r="V2" s="27" t="s">
        <v>96</v>
      </c>
      <c r="W2" s="27" t="s">
        <v>179</v>
      </c>
      <c r="X2" s="27" t="s">
        <v>24</v>
      </c>
      <c r="Y2" s="27" t="s">
        <v>49</v>
      </c>
      <c r="Z2" s="27" t="s">
        <v>87</v>
      </c>
      <c r="AA2" s="27" t="s">
        <v>32</v>
      </c>
      <c r="AB2" s="27" t="s">
        <v>154</v>
      </c>
      <c r="AC2" s="27" t="s">
        <v>25</v>
      </c>
      <c r="AD2" s="27" t="s">
        <v>27</v>
      </c>
      <c r="AE2" s="27" t="s">
        <v>19</v>
      </c>
      <c r="AF2" s="27" t="s">
        <v>81</v>
      </c>
      <c r="AG2" s="27" t="s">
        <v>40</v>
      </c>
      <c r="AH2" s="27" t="s">
        <v>178</v>
      </c>
      <c r="AI2" s="27" t="s">
        <v>85</v>
      </c>
      <c r="AJ2" s="27" t="s">
        <v>77</v>
      </c>
      <c r="AK2" s="27" t="s">
        <v>15</v>
      </c>
      <c r="AL2" s="27" t="s">
        <v>30</v>
      </c>
      <c r="AM2" s="27" t="s">
        <v>124</v>
      </c>
      <c r="AN2" s="27" t="s">
        <v>34</v>
      </c>
      <c r="AO2" s="27" t="s">
        <v>3</v>
      </c>
      <c r="AP2" s="27" t="s">
        <v>143</v>
      </c>
      <c r="AQ2" s="27" t="s">
        <v>83</v>
      </c>
      <c r="AR2" s="27" t="s">
        <v>33</v>
      </c>
      <c r="AS2" s="54"/>
      <c r="AT2" s="30">
        <f aca="true" t="shared" si="0" ref="AT2:AT35">B2</f>
        <v>2022</v>
      </c>
    </row>
    <row r="3" spans="1:46" s="44" customFormat="1" ht="12">
      <c r="A3" s="12" t="s">
        <v>108</v>
      </c>
      <c r="B3" s="55" t="s">
        <v>109</v>
      </c>
      <c r="C3" s="60"/>
      <c r="D3" s="60"/>
      <c r="E3" s="60"/>
      <c r="F3" s="12"/>
      <c r="G3" s="12"/>
      <c r="H3" s="60"/>
      <c r="I3" s="60"/>
      <c r="J3" s="60"/>
      <c r="K3" s="34">
        <v>1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3">
        <f aca="true" t="shared" si="1" ref="AS3:AS36">COUNTA(C3:AR3)</f>
        <v>1</v>
      </c>
      <c r="AT3" s="79" t="str">
        <f t="shared" si="0"/>
        <v>Rekordløpet Lier</v>
      </c>
    </row>
    <row r="4" spans="1:46" s="44" customFormat="1" ht="12">
      <c r="A4" s="63" t="s">
        <v>110</v>
      </c>
      <c r="B4" s="71" t="s">
        <v>111</v>
      </c>
      <c r="C4" s="61"/>
      <c r="D4" s="61"/>
      <c r="E4" s="61"/>
      <c r="F4" s="63"/>
      <c r="G4" s="6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>
        <v>15</v>
      </c>
      <c r="AS4" s="63">
        <f t="shared" si="1"/>
        <v>1</v>
      </c>
      <c r="AT4" s="43" t="str">
        <f t="shared" si="0"/>
        <v>Februarmaran, Borås</v>
      </c>
    </row>
    <row r="5" spans="1:46" s="44" customFormat="1" ht="12">
      <c r="A5" s="63" t="s">
        <v>112</v>
      </c>
      <c r="B5" s="71" t="s">
        <v>113</v>
      </c>
      <c r="C5" s="61"/>
      <c r="D5" s="61"/>
      <c r="E5" s="61"/>
      <c r="F5" s="63"/>
      <c r="G5" s="63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>
        <v>12</v>
      </c>
      <c r="AO5" s="61"/>
      <c r="AP5" s="61"/>
      <c r="AQ5" s="61"/>
      <c r="AR5" s="61"/>
      <c r="AS5" s="63">
        <f t="shared" si="1"/>
        <v>1</v>
      </c>
      <c r="AT5" s="79" t="str">
        <f t="shared" si="0"/>
        <v>Les Foulèes Charent, Paris</v>
      </c>
    </row>
    <row r="6" spans="1:46" s="44" customFormat="1" ht="12">
      <c r="A6" s="12" t="s">
        <v>125</v>
      </c>
      <c r="B6" s="55" t="s">
        <v>132</v>
      </c>
      <c r="C6" s="60"/>
      <c r="D6" s="60"/>
      <c r="E6" s="60"/>
      <c r="F6" s="12"/>
      <c r="G6" s="12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>
        <v>67</v>
      </c>
      <c r="AS6" s="63">
        <f t="shared" si="1"/>
        <v>1</v>
      </c>
      <c r="AT6" s="79" t="str">
        <f t="shared" si="0"/>
        <v>Skövde 6-timmars (46.987m)</v>
      </c>
    </row>
    <row r="7" spans="1:46" s="44" customFormat="1" ht="12">
      <c r="A7" s="63" t="s">
        <v>116</v>
      </c>
      <c r="B7" s="71" t="s">
        <v>117</v>
      </c>
      <c r="C7" s="61"/>
      <c r="D7" s="61"/>
      <c r="E7" s="61"/>
      <c r="F7" s="63"/>
      <c r="G7" s="63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>
        <v>6</v>
      </c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3">
        <f t="shared" si="1"/>
        <v>1</v>
      </c>
      <c r="AT7" s="79" t="str">
        <f t="shared" si="0"/>
        <v>Budapest Halvmaraton</v>
      </c>
    </row>
    <row r="8" spans="1:46" s="44" customFormat="1" ht="12">
      <c r="A8" s="12" t="s">
        <v>126</v>
      </c>
      <c r="B8" s="55" t="s">
        <v>127</v>
      </c>
      <c r="C8" s="60"/>
      <c r="D8" s="60"/>
      <c r="E8" s="60"/>
      <c r="F8" s="12"/>
      <c r="G8" s="12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>
        <v>1</v>
      </c>
      <c r="AS8" s="63">
        <f t="shared" si="1"/>
        <v>1</v>
      </c>
      <c r="AT8" s="79" t="str">
        <f t="shared" si="0"/>
        <v>Maratonkarusellen Bergen</v>
      </c>
    </row>
    <row r="9" spans="1:46" s="44" customFormat="1" ht="12">
      <c r="A9" s="12" t="s">
        <v>118</v>
      </c>
      <c r="B9" s="55" t="s">
        <v>119</v>
      </c>
      <c r="C9" s="60"/>
      <c r="D9" s="60"/>
      <c r="E9" s="12">
        <v>11</v>
      </c>
      <c r="F9" s="60"/>
      <c r="G9" s="60"/>
      <c r="H9" s="60"/>
      <c r="I9" s="60"/>
      <c r="J9" s="60"/>
      <c r="K9" s="60"/>
      <c r="L9" s="60"/>
      <c r="M9" s="60"/>
      <c r="N9" s="60"/>
      <c r="O9" s="60">
        <v>68</v>
      </c>
      <c r="P9" s="60"/>
      <c r="Q9" s="60"/>
      <c r="R9" s="60"/>
      <c r="S9" s="60"/>
      <c r="T9" s="60"/>
      <c r="U9" s="60">
        <v>36</v>
      </c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3">
        <f t="shared" si="1"/>
        <v>3</v>
      </c>
      <c r="AT9" s="79" t="str">
        <f t="shared" si="0"/>
        <v>Berlin Halvmaraton</v>
      </c>
    </row>
    <row r="10" spans="1:46" s="44" customFormat="1" ht="12">
      <c r="A10" s="12" t="s">
        <v>118</v>
      </c>
      <c r="B10" s="55" t="s">
        <v>120</v>
      </c>
      <c r="C10" s="60"/>
      <c r="D10" s="60"/>
      <c r="E10" s="12"/>
      <c r="F10" s="60"/>
      <c r="G10" s="60"/>
      <c r="H10" s="60"/>
      <c r="I10" s="60">
        <v>2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3">
        <f t="shared" si="1"/>
        <v>1</v>
      </c>
      <c r="AT10" s="79" t="str">
        <f t="shared" si="0"/>
        <v>Sentrumssprinten, 800m</v>
      </c>
    </row>
    <row r="11" spans="1:46" s="44" customFormat="1" ht="12">
      <c r="A11" s="12" t="s">
        <v>128</v>
      </c>
      <c r="B11" s="55" t="s">
        <v>129</v>
      </c>
      <c r="C11" s="60"/>
      <c r="D11" s="60"/>
      <c r="E11" s="12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>
        <v>29</v>
      </c>
      <c r="AS11" s="63">
        <f t="shared" si="1"/>
        <v>1</v>
      </c>
      <c r="AT11" s="79" t="str">
        <f t="shared" si="0"/>
        <v>Påskeharemaraton</v>
      </c>
    </row>
    <row r="12" spans="1:46" s="44" customFormat="1" ht="12">
      <c r="A12" s="12" t="s">
        <v>130</v>
      </c>
      <c r="B12" s="55" t="s">
        <v>131</v>
      </c>
      <c r="C12" s="60"/>
      <c r="D12" s="60"/>
      <c r="E12" s="12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>
        <v>1</v>
      </c>
      <c r="AS12" s="63">
        <f t="shared" si="1"/>
        <v>1</v>
      </c>
      <c r="AT12" s="79" t="str">
        <f t="shared" si="0"/>
        <v>Kickmaster Påskemaraton</v>
      </c>
    </row>
    <row r="13" spans="1:46" s="44" customFormat="1" ht="12">
      <c r="A13" s="12" t="s">
        <v>122</v>
      </c>
      <c r="B13" s="55" t="s">
        <v>123</v>
      </c>
      <c r="C13" s="60"/>
      <c r="D13" s="60"/>
      <c r="E13" s="12"/>
      <c r="F13" s="60"/>
      <c r="G13" s="60"/>
      <c r="H13" s="60"/>
      <c r="I13" s="60"/>
      <c r="J13" s="60"/>
      <c r="K13" s="60"/>
      <c r="L13" s="60"/>
      <c r="M13" s="60"/>
      <c r="N13" s="60"/>
      <c r="O13" s="60">
        <v>2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>
        <v>3</v>
      </c>
      <c r="AN13" s="60"/>
      <c r="AO13" s="60"/>
      <c r="AP13" s="60"/>
      <c r="AQ13" s="60"/>
      <c r="AR13" s="60"/>
      <c r="AS13" s="63">
        <f t="shared" si="1"/>
        <v>2</v>
      </c>
      <c r="AT13" s="79" t="str">
        <f t="shared" si="0"/>
        <v>NM Terreng, kort løype</v>
      </c>
    </row>
    <row r="14" spans="1:46" s="44" customFormat="1" ht="12">
      <c r="A14" s="12" t="s">
        <v>133</v>
      </c>
      <c r="B14" s="55" t="s">
        <v>134</v>
      </c>
      <c r="C14" s="60"/>
      <c r="D14" s="60"/>
      <c r="E14" s="12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>
        <v>98</v>
      </c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3">
        <f t="shared" si="1"/>
        <v>1</v>
      </c>
      <c r="AT14" s="79" t="str">
        <f t="shared" si="0"/>
        <v>Wien Marathon</v>
      </c>
    </row>
    <row r="15" spans="1:46" s="44" customFormat="1" ht="12">
      <c r="A15" s="12" t="s">
        <v>137</v>
      </c>
      <c r="B15" s="55" t="s">
        <v>79</v>
      </c>
      <c r="C15" s="60"/>
      <c r="D15" s="60"/>
      <c r="E15" s="12">
        <v>1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>
        <v>3</v>
      </c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3">
        <f t="shared" si="1"/>
        <v>2</v>
      </c>
      <c r="AT15" s="79" t="str">
        <f t="shared" si="0"/>
        <v>Trønderjogg 5&amp;10km</v>
      </c>
    </row>
    <row r="16" spans="1:46" s="44" customFormat="1" ht="12">
      <c r="A16" s="12" t="s">
        <v>98</v>
      </c>
      <c r="B16" s="55" t="s">
        <v>138</v>
      </c>
      <c r="C16" s="60"/>
      <c r="D16" s="60"/>
      <c r="E16" s="12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>
        <v>2</v>
      </c>
      <c r="AR16" s="60"/>
      <c r="AS16" s="63">
        <f t="shared" si="1"/>
        <v>1</v>
      </c>
      <c r="AT16" s="79" t="str">
        <f t="shared" si="0"/>
        <v>Fjellseterløpet</v>
      </c>
    </row>
    <row r="17" spans="1:46" s="44" customFormat="1" ht="12">
      <c r="A17" s="12" t="s">
        <v>98</v>
      </c>
      <c r="B17" s="55" t="s">
        <v>135</v>
      </c>
      <c r="C17" s="60"/>
      <c r="D17" s="60"/>
      <c r="E17" s="12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>
        <v>4</v>
      </c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3">
        <f t="shared" si="1"/>
        <v>1</v>
      </c>
      <c r="AT17" s="79" t="str">
        <f t="shared" si="0"/>
        <v>Bergen City Maraton</v>
      </c>
    </row>
    <row r="18" spans="1:46" s="44" customFormat="1" ht="12">
      <c r="A18" s="12" t="s">
        <v>98</v>
      </c>
      <c r="B18" s="55" t="s">
        <v>136</v>
      </c>
      <c r="C18" s="60"/>
      <c r="D18" s="60"/>
      <c r="E18" s="12">
        <v>2</v>
      </c>
      <c r="F18" s="60"/>
      <c r="G18" s="60"/>
      <c r="H18" s="60"/>
      <c r="I18" s="60"/>
      <c r="J18" s="60"/>
      <c r="K18" s="60"/>
      <c r="L18" s="60"/>
      <c r="M18" s="60"/>
      <c r="N18" s="60"/>
      <c r="O18" s="60">
        <v>4</v>
      </c>
      <c r="P18" s="60"/>
      <c r="Q18" s="60"/>
      <c r="R18" s="60"/>
      <c r="S18" s="60"/>
      <c r="T18" s="60"/>
      <c r="U18" s="34">
        <v>1</v>
      </c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3">
        <f t="shared" si="1"/>
        <v>3</v>
      </c>
      <c r="AT18" s="79" t="str">
        <f t="shared" si="0"/>
        <v>Ørasprinten, 5km</v>
      </c>
    </row>
    <row r="19" spans="1:46" s="35" customFormat="1" ht="11.25">
      <c r="A19" s="63" t="s">
        <v>216</v>
      </c>
      <c r="B19" s="71" t="s">
        <v>100</v>
      </c>
      <c r="C19" s="61" t="s">
        <v>209</v>
      </c>
      <c r="D19" s="61" t="s">
        <v>209</v>
      </c>
      <c r="E19" s="63"/>
      <c r="F19" s="61"/>
      <c r="G19" s="61"/>
      <c r="H19" s="61"/>
      <c r="I19" s="61"/>
      <c r="J19" s="61"/>
      <c r="K19" s="61"/>
      <c r="L19" s="61" t="s">
        <v>209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 t="s">
        <v>209</v>
      </c>
      <c r="AA19" s="61"/>
      <c r="AB19" s="61"/>
      <c r="AC19" s="61" t="s">
        <v>209</v>
      </c>
      <c r="AD19" s="61"/>
      <c r="AE19" s="61"/>
      <c r="AF19" s="61"/>
      <c r="AG19" s="61" t="s">
        <v>209</v>
      </c>
      <c r="AH19" s="61"/>
      <c r="AI19" s="61"/>
      <c r="AJ19" s="61" t="s">
        <v>209</v>
      </c>
      <c r="AK19" s="61"/>
      <c r="AL19" s="61"/>
      <c r="AM19" s="61"/>
      <c r="AN19" s="61"/>
      <c r="AO19" s="61"/>
      <c r="AP19" s="61"/>
      <c r="AQ19" s="61"/>
      <c r="AR19" s="61"/>
      <c r="AS19" s="63">
        <f t="shared" si="1"/>
        <v>7</v>
      </c>
      <c r="AT19" s="43" t="str">
        <f t="shared" si="0"/>
        <v>RL 1: Litj-Lina</v>
      </c>
    </row>
    <row r="20" spans="1:46" s="44" customFormat="1" ht="12">
      <c r="A20" s="12" t="s">
        <v>80</v>
      </c>
      <c r="B20" s="55" t="s">
        <v>144</v>
      </c>
      <c r="C20" s="60"/>
      <c r="D20" s="60"/>
      <c r="E20" s="12">
        <v>1</v>
      </c>
      <c r="F20" s="60"/>
      <c r="G20" s="60"/>
      <c r="H20" s="60"/>
      <c r="I20" s="60"/>
      <c r="J20" s="60"/>
      <c r="K20" s="60"/>
      <c r="L20" s="60"/>
      <c r="M20" s="60"/>
      <c r="N20" s="60"/>
      <c r="O20" s="60">
        <v>3</v>
      </c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3">
        <f t="shared" si="1"/>
        <v>2</v>
      </c>
      <c r="AT20" s="79" t="str">
        <f t="shared" si="0"/>
        <v>Nybrottkarusellen, 5 km</v>
      </c>
    </row>
    <row r="21" spans="1:46" s="44" customFormat="1" ht="12">
      <c r="A21" s="12" t="s">
        <v>80</v>
      </c>
      <c r="B21" s="55" t="s">
        <v>145</v>
      </c>
      <c r="C21" s="60"/>
      <c r="D21" s="60"/>
      <c r="E21" s="12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>
        <v>1</v>
      </c>
      <c r="AP21" s="60"/>
      <c r="AQ21" s="60"/>
      <c r="AR21" s="60"/>
      <c r="AS21" s="63">
        <f t="shared" si="1"/>
        <v>1</v>
      </c>
      <c r="AT21" s="79" t="str">
        <f t="shared" si="0"/>
        <v>Bodøgampen 10 km</v>
      </c>
    </row>
    <row r="22" spans="1:46" s="44" customFormat="1" ht="12">
      <c r="A22" s="12" t="s">
        <v>146</v>
      </c>
      <c r="B22" s="55" t="s">
        <v>223</v>
      </c>
      <c r="C22" s="60"/>
      <c r="D22" s="60"/>
      <c r="E22" s="12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>
        <v>31</v>
      </c>
      <c r="AS22" s="63">
        <f t="shared" si="1"/>
        <v>1</v>
      </c>
      <c r="AT22" s="79" t="str">
        <f t="shared" si="0"/>
        <v>Kickmaster Ultra&amp;maraton</v>
      </c>
    </row>
    <row r="23" spans="1:46" s="44" customFormat="1" ht="12">
      <c r="A23" s="12" t="s">
        <v>146</v>
      </c>
      <c r="B23" s="55" t="s">
        <v>147</v>
      </c>
      <c r="C23" s="60"/>
      <c r="D23" s="60"/>
      <c r="E23" s="12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>
        <v>308</v>
      </c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3">
        <f t="shared" si="1"/>
        <v>1</v>
      </c>
      <c r="AT23" s="79" t="str">
        <f t="shared" si="0"/>
        <v>Cobenhaben Maraton</v>
      </c>
    </row>
    <row r="24" spans="1:46" s="44" customFormat="1" ht="13.5" customHeight="1">
      <c r="A24" s="15" t="s">
        <v>141</v>
      </c>
      <c r="B24" s="55" t="s">
        <v>222</v>
      </c>
      <c r="C24" s="60" t="s">
        <v>209</v>
      </c>
      <c r="D24" s="60" t="s">
        <v>209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 t="s">
        <v>209</v>
      </c>
      <c r="S24" s="60"/>
      <c r="T24" s="60"/>
      <c r="U24" s="60"/>
      <c r="V24" s="60" t="s">
        <v>209</v>
      </c>
      <c r="W24" s="60"/>
      <c r="X24" s="5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3">
        <f t="shared" si="1"/>
        <v>4</v>
      </c>
      <c r="AT24" s="79" t="str">
        <f t="shared" si="0"/>
        <v>Nidaros Løpefest</v>
      </c>
    </row>
    <row r="25" spans="1:46" s="35" customFormat="1" ht="11.25">
      <c r="A25" s="63" t="s">
        <v>141</v>
      </c>
      <c r="B25" s="71" t="s">
        <v>142</v>
      </c>
      <c r="C25" s="61"/>
      <c r="D25" s="61"/>
      <c r="E25" s="63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>
        <v>68</v>
      </c>
      <c r="AQ25" s="61"/>
      <c r="AR25" s="61"/>
      <c r="AS25" s="63">
        <f t="shared" si="1"/>
        <v>1</v>
      </c>
      <c r="AT25" s="43" t="str">
        <f t="shared" si="0"/>
        <v>Gøteborgsvarvet</v>
      </c>
    </row>
    <row r="26" spans="1:46" s="44" customFormat="1" ht="13.5" customHeight="1">
      <c r="A26" s="15" t="s">
        <v>149</v>
      </c>
      <c r="B26" s="55" t="s">
        <v>150</v>
      </c>
      <c r="C26" s="60"/>
      <c r="D26" s="34">
        <v>1</v>
      </c>
      <c r="E26" s="60"/>
      <c r="F26" s="60"/>
      <c r="G26" s="60"/>
      <c r="H26" s="60"/>
      <c r="I26" s="60"/>
      <c r="J26" s="60">
        <v>33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5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3">
        <f t="shared" si="1"/>
        <v>2</v>
      </c>
      <c r="AT26" s="79" t="str">
        <f t="shared" si="0"/>
        <v>Molde7topper</v>
      </c>
    </row>
    <row r="27" spans="1:46" s="44" customFormat="1" ht="13.5" customHeight="1">
      <c r="A27" s="15" t="s">
        <v>152</v>
      </c>
      <c r="B27" s="55" t="s">
        <v>153</v>
      </c>
      <c r="C27" s="60"/>
      <c r="D27" s="61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50"/>
      <c r="Y27" s="60"/>
      <c r="Z27" s="60"/>
      <c r="AA27" s="60"/>
      <c r="AB27" s="60">
        <v>3</v>
      </c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3">
        <f t="shared" si="1"/>
        <v>1</v>
      </c>
      <c r="AT27" s="79" t="str">
        <f t="shared" si="0"/>
        <v>3-vannsløpet, Byåsen</v>
      </c>
    </row>
    <row r="28" spans="1:46" s="44" customFormat="1" ht="13.5" customHeight="1">
      <c r="A28" s="15" t="s">
        <v>157</v>
      </c>
      <c r="B28" s="55" t="s">
        <v>159</v>
      </c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50"/>
      <c r="Y28" s="60"/>
      <c r="Z28" s="60"/>
      <c r="AA28" s="60"/>
      <c r="AB28" s="60"/>
      <c r="AC28" s="60"/>
      <c r="AD28" s="60"/>
      <c r="AE28" s="60"/>
      <c r="AF28" s="60">
        <v>7</v>
      </c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3">
        <f t="shared" si="1"/>
        <v>1</v>
      </c>
      <c r="AT28" s="79" t="str">
        <f t="shared" si="0"/>
        <v>Bergen Fjellmaraton</v>
      </c>
    </row>
    <row r="29" spans="1:46" s="44" customFormat="1" ht="13.5" customHeight="1">
      <c r="A29" s="15" t="s">
        <v>160</v>
      </c>
      <c r="B29" s="55" t="s">
        <v>88</v>
      </c>
      <c r="C29" s="60"/>
      <c r="D29" s="61"/>
      <c r="E29" s="60"/>
      <c r="F29" s="60"/>
      <c r="G29" s="60"/>
      <c r="H29" s="60">
        <v>3</v>
      </c>
      <c r="I29" s="60"/>
      <c r="J29" s="60">
        <v>16</v>
      </c>
      <c r="K29" s="60"/>
      <c r="L29" s="60"/>
      <c r="M29" s="60"/>
      <c r="N29" s="60"/>
      <c r="O29" s="60"/>
      <c r="P29" s="60"/>
      <c r="Q29" s="60"/>
      <c r="R29" s="60">
        <v>5</v>
      </c>
      <c r="S29" s="60"/>
      <c r="T29" s="60"/>
      <c r="U29" s="60"/>
      <c r="V29" s="60"/>
      <c r="W29" s="60"/>
      <c r="X29" s="5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3">
        <f t="shared" si="1"/>
        <v>3</v>
      </c>
      <c r="AT29" s="79" t="str">
        <f t="shared" si="0"/>
        <v>Rekordmila</v>
      </c>
    </row>
    <row r="30" spans="1:46" s="44" customFormat="1" ht="13.5" customHeight="1">
      <c r="A30" s="15" t="s">
        <v>161</v>
      </c>
      <c r="B30" s="55" t="s">
        <v>162</v>
      </c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>
        <v>11</v>
      </c>
      <c r="R30" s="60"/>
      <c r="S30" s="60"/>
      <c r="T30" s="60"/>
      <c r="U30" s="60"/>
      <c r="V30" s="60"/>
      <c r="W30" s="60"/>
      <c r="X30" s="5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3">
        <f t="shared" si="1"/>
        <v>1</v>
      </c>
      <c r="AT30" s="79" t="str">
        <f t="shared" si="0"/>
        <v>Birkebeinerløpet</v>
      </c>
    </row>
    <row r="31" spans="1:46" s="44" customFormat="1" ht="13.5" customHeight="1">
      <c r="A31" s="15" t="s">
        <v>210</v>
      </c>
      <c r="B31" s="55" t="s">
        <v>4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34">
        <v>1</v>
      </c>
      <c r="X31" s="50">
        <v>1</v>
      </c>
      <c r="Y31" s="60"/>
      <c r="Z31" s="60"/>
      <c r="AA31" s="60"/>
      <c r="AB31" s="60"/>
      <c r="AC31" s="60"/>
      <c r="AD31" s="60"/>
      <c r="AE31" s="60"/>
      <c r="AF31" s="60"/>
      <c r="AG31" s="60">
        <v>4</v>
      </c>
      <c r="AH31" s="60"/>
      <c r="AI31" s="60"/>
      <c r="AJ31" s="60"/>
      <c r="AK31" s="60">
        <v>3</v>
      </c>
      <c r="AL31" s="60"/>
      <c r="AM31" s="60"/>
      <c r="AN31" s="60"/>
      <c r="AO31" s="60"/>
      <c r="AP31" s="60"/>
      <c r="AQ31" s="60"/>
      <c r="AR31" s="60"/>
      <c r="AS31" s="63">
        <f>COUNTA(C31:AR31)</f>
        <v>4</v>
      </c>
      <c r="AT31" s="79" t="str">
        <f>B31</f>
        <v>Trollheimsløpet</v>
      </c>
    </row>
    <row r="32" spans="1:46" s="35" customFormat="1" ht="13.5" customHeight="1">
      <c r="A32" s="57" t="s">
        <v>230</v>
      </c>
      <c r="B32" s="71" t="s">
        <v>231</v>
      </c>
      <c r="C32" s="61"/>
      <c r="D32" s="61"/>
      <c r="E32" s="61"/>
      <c r="F32" s="61"/>
      <c r="G32" s="61"/>
      <c r="H32" s="61"/>
      <c r="I32" s="61"/>
      <c r="J32" s="61"/>
      <c r="K32" s="61"/>
      <c r="L32" s="61" t="s">
        <v>209</v>
      </c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 t="s">
        <v>209</v>
      </c>
      <c r="X32" s="82"/>
      <c r="Y32" s="61"/>
      <c r="Z32" s="61"/>
      <c r="AA32" s="61"/>
      <c r="AB32" s="61"/>
      <c r="AC32" s="61"/>
      <c r="AD32" s="61"/>
      <c r="AE32" s="61"/>
      <c r="AF32" s="61"/>
      <c r="AG32" s="61" t="s">
        <v>209</v>
      </c>
      <c r="AH32" s="61"/>
      <c r="AI32" s="61"/>
      <c r="AJ32" s="61"/>
      <c r="AK32" s="61" t="s">
        <v>209</v>
      </c>
      <c r="AL32" s="61" t="s">
        <v>209</v>
      </c>
      <c r="AM32" s="61"/>
      <c r="AN32" s="61"/>
      <c r="AO32" s="61"/>
      <c r="AP32" s="61"/>
      <c r="AQ32" s="61"/>
      <c r="AR32" s="61"/>
      <c r="AS32" s="63">
        <f>COUNTA(C32:AR32)</f>
        <v>5</v>
      </c>
      <c r="AT32" s="43" t="str">
        <f>B32</f>
        <v>RL 2: Tjønna Roindt</v>
      </c>
    </row>
    <row r="33" spans="1:46" s="44" customFormat="1" ht="13.5" customHeight="1">
      <c r="A33" s="15" t="s">
        <v>101</v>
      </c>
      <c r="B33" s="55" t="s">
        <v>167</v>
      </c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5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v>2</v>
      </c>
      <c r="AP33" s="60"/>
      <c r="AQ33" s="60"/>
      <c r="AR33" s="60"/>
      <c r="AS33" s="63">
        <f t="shared" si="1"/>
        <v>1</v>
      </c>
      <c r="AT33" s="79" t="str">
        <f t="shared" si="0"/>
        <v>Midnight Sun Maraton (10 km)</v>
      </c>
    </row>
    <row r="34" spans="1:46" s="44" customFormat="1" ht="13.5" customHeight="1">
      <c r="A34" s="15" t="s">
        <v>168</v>
      </c>
      <c r="B34" s="55" t="s">
        <v>228</v>
      </c>
      <c r="C34" s="60"/>
      <c r="D34" s="34">
        <v>1</v>
      </c>
      <c r="E34" s="60">
        <v>2</v>
      </c>
      <c r="F34" s="60"/>
      <c r="G34" s="60"/>
      <c r="H34" s="60"/>
      <c r="I34" s="60"/>
      <c r="J34" s="60">
        <v>3</v>
      </c>
      <c r="K34" s="60">
        <v>3</v>
      </c>
      <c r="L34" s="60"/>
      <c r="M34" s="60"/>
      <c r="N34" s="60">
        <v>1</v>
      </c>
      <c r="O34" s="60">
        <v>5</v>
      </c>
      <c r="P34" s="60">
        <v>18</v>
      </c>
      <c r="Q34" s="60"/>
      <c r="R34" s="60">
        <v>1</v>
      </c>
      <c r="S34" s="60">
        <v>1</v>
      </c>
      <c r="T34" s="60"/>
      <c r="U34" s="60"/>
      <c r="V34" s="60">
        <v>2</v>
      </c>
      <c r="W34" s="60"/>
      <c r="X34" s="50"/>
      <c r="Y34" s="60"/>
      <c r="Z34" s="60"/>
      <c r="AA34" s="60"/>
      <c r="AB34" s="60"/>
      <c r="AC34" s="60"/>
      <c r="AD34" s="60"/>
      <c r="AE34" s="60"/>
      <c r="AF34" s="60"/>
      <c r="AG34" s="60">
        <v>24</v>
      </c>
      <c r="AH34" s="60"/>
      <c r="AI34" s="60"/>
      <c r="AJ34" s="60"/>
      <c r="AK34" s="60"/>
      <c r="AL34" s="60"/>
      <c r="AM34" s="60">
        <v>3</v>
      </c>
      <c r="AN34" s="60"/>
      <c r="AO34" s="60"/>
      <c r="AP34" s="60"/>
      <c r="AQ34" s="60"/>
      <c r="AR34" s="60"/>
      <c r="AS34" s="63">
        <f t="shared" si="1"/>
        <v>12</v>
      </c>
      <c r="AT34" s="79" t="str">
        <f t="shared" si="0"/>
        <v>Trønderøst-løpet (5&amp;10km)</v>
      </c>
    </row>
    <row r="35" spans="1:46" s="44" customFormat="1" ht="13.5" customHeight="1">
      <c r="A35" s="15" t="s">
        <v>170</v>
      </c>
      <c r="B35" s="55" t="s">
        <v>171</v>
      </c>
      <c r="C35" s="60"/>
      <c r="D35" s="63"/>
      <c r="E35" s="60"/>
      <c r="F35" s="60"/>
      <c r="G35" s="60"/>
      <c r="H35" s="60"/>
      <c r="I35" s="60"/>
      <c r="J35" s="60"/>
      <c r="K35" s="60"/>
      <c r="L35" s="60"/>
      <c r="M35" s="60">
        <v>34</v>
      </c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5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3">
        <f t="shared" si="1"/>
        <v>1</v>
      </c>
      <c r="AT35" s="79" t="str">
        <f t="shared" si="0"/>
        <v>Lofoten Skyrace</v>
      </c>
    </row>
    <row r="36" spans="1:46" s="44" customFormat="1" ht="12">
      <c r="A36" s="12" t="s">
        <v>82</v>
      </c>
      <c r="B36" s="55" t="s">
        <v>44</v>
      </c>
      <c r="C36" s="60"/>
      <c r="D36" s="60"/>
      <c r="E36" s="12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>
        <v>3</v>
      </c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3">
        <f t="shared" si="1"/>
        <v>1</v>
      </c>
      <c r="AT36" s="79" t="str">
        <f aca="true" t="shared" si="2" ref="AT36:AT66">B36</f>
        <v>Blåfjelløpet</v>
      </c>
    </row>
    <row r="37" spans="1:46" s="44" customFormat="1" ht="12">
      <c r="A37" s="12" t="s">
        <v>172</v>
      </c>
      <c r="B37" s="55" t="s">
        <v>86</v>
      </c>
      <c r="C37" s="60"/>
      <c r="D37" s="60"/>
      <c r="E37" s="12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>
        <v>2</v>
      </c>
      <c r="AR37" s="60"/>
      <c r="AS37" s="63">
        <f aca="true" t="shared" si="3" ref="AS37:AS65">COUNTA(C37:AR37)</f>
        <v>1</v>
      </c>
      <c r="AT37" s="79" t="str">
        <f t="shared" si="2"/>
        <v>Riasten Rundt</v>
      </c>
    </row>
    <row r="38" spans="1:46" s="44" customFormat="1" ht="12">
      <c r="A38" s="12" t="s">
        <v>74</v>
      </c>
      <c r="B38" s="55" t="s">
        <v>173</v>
      </c>
      <c r="C38" s="60"/>
      <c r="D38" s="60"/>
      <c r="E38" s="12"/>
      <c r="F38" s="60"/>
      <c r="G38" s="60"/>
      <c r="H38" s="60">
        <v>1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34">
        <v>1</v>
      </c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3">
        <f t="shared" si="3"/>
        <v>2</v>
      </c>
      <c r="AT38" s="79" t="str">
        <f t="shared" si="2"/>
        <v>Jordbærtrimmen</v>
      </c>
    </row>
    <row r="39" spans="1:46" s="44" customFormat="1" ht="12">
      <c r="A39" s="15" t="s">
        <v>174</v>
      </c>
      <c r="B39" s="55" t="s">
        <v>229</v>
      </c>
      <c r="C39" s="60"/>
      <c r="D39" s="60"/>
      <c r="E39" s="60"/>
      <c r="F39" s="60"/>
      <c r="G39" s="60"/>
      <c r="H39" s="60">
        <v>1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>
        <v>2</v>
      </c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>
        <v>11</v>
      </c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3">
        <f>COUNTA(C39:AR39)</f>
        <v>3</v>
      </c>
      <c r="AT39" s="79" t="str">
        <f>B39</f>
        <v>Orkland Energi Mila (5&amp;10km)</v>
      </c>
    </row>
    <row r="40" spans="1:46" s="35" customFormat="1" ht="11.25">
      <c r="A40" s="57" t="s">
        <v>71</v>
      </c>
      <c r="B40" s="71" t="s">
        <v>176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>
        <v>20</v>
      </c>
      <c r="AP40" s="61"/>
      <c r="AQ40" s="61"/>
      <c r="AR40" s="61"/>
      <c r="AS40" s="63">
        <f t="shared" si="3"/>
        <v>1</v>
      </c>
      <c r="AT40" s="43" t="str">
        <f t="shared" si="2"/>
        <v>Bodø Run Festival, 10km</v>
      </c>
    </row>
    <row r="41" spans="1:46" s="44" customFormat="1" ht="12">
      <c r="A41" s="15" t="s">
        <v>71</v>
      </c>
      <c r="B41" s="55" t="s">
        <v>175</v>
      </c>
      <c r="C41" s="60"/>
      <c r="D41" s="60">
        <v>1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>
        <v>5</v>
      </c>
      <c r="AR41" s="60"/>
      <c r="AS41" s="63">
        <f t="shared" si="3"/>
        <v>2</v>
      </c>
      <c r="AT41" s="79" t="str">
        <f t="shared" si="2"/>
        <v>Skåla Opp</v>
      </c>
    </row>
    <row r="42" spans="1:46" s="35" customFormat="1" ht="11.25">
      <c r="A42" s="57" t="s">
        <v>224</v>
      </c>
      <c r="B42" s="71" t="s">
        <v>103</v>
      </c>
      <c r="C42" s="61" t="s">
        <v>209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 t="s">
        <v>209</v>
      </c>
      <c r="AM42" s="61"/>
      <c r="AN42" s="61"/>
      <c r="AO42" s="61"/>
      <c r="AP42" s="61"/>
      <c r="AQ42" s="61"/>
      <c r="AR42" s="61"/>
      <c r="AS42" s="63">
        <f>COUNTA(C42:AR42)</f>
        <v>2</v>
      </c>
      <c r="AT42" s="43" t="str">
        <f>B42</f>
        <v>RL 3 Skogsletta</v>
      </c>
    </row>
    <row r="43" spans="1:46" s="44" customFormat="1" ht="12">
      <c r="A43" s="15" t="s">
        <v>102</v>
      </c>
      <c r="B43" s="55" t="s">
        <v>177</v>
      </c>
      <c r="C43" s="60"/>
      <c r="D43" s="60"/>
      <c r="E43" s="60">
        <v>1</v>
      </c>
      <c r="F43" s="60"/>
      <c r="G43" s="60"/>
      <c r="H43" s="60">
        <v>1</v>
      </c>
      <c r="I43" s="60"/>
      <c r="J43" s="60"/>
      <c r="K43" s="60"/>
      <c r="L43" s="60"/>
      <c r="M43" s="60"/>
      <c r="N43" s="60"/>
      <c r="O43" s="60">
        <v>1</v>
      </c>
      <c r="P43" s="60"/>
      <c r="Q43" s="60"/>
      <c r="R43" s="60">
        <v>3</v>
      </c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>
        <v>3</v>
      </c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3">
        <f t="shared" si="3"/>
        <v>5</v>
      </c>
      <c r="AT43" s="79" t="str">
        <f t="shared" si="2"/>
        <v>Varig Orkla-løpet</v>
      </c>
    </row>
    <row r="44" spans="1:46" s="44" customFormat="1" ht="12">
      <c r="A44" s="15" t="s">
        <v>89</v>
      </c>
      <c r="B44" s="55" t="s">
        <v>180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34">
        <v>1</v>
      </c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3">
        <f t="shared" si="3"/>
        <v>1</v>
      </c>
      <c r="AT44" s="79" t="str">
        <f t="shared" si="2"/>
        <v>Klyken Opp</v>
      </c>
    </row>
    <row r="45" spans="1:46" s="44" customFormat="1" ht="12">
      <c r="A45" s="15" t="s">
        <v>72</v>
      </c>
      <c r="B45" s="72" t="s">
        <v>106</v>
      </c>
      <c r="C45" s="60">
        <v>11</v>
      </c>
      <c r="D45" s="60"/>
      <c r="E45" s="60">
        <v>26</v>
      </c>
      <c r="F45" s="60">
        <v>27</v>
      </c>
      <c r="G45" s="60"/>
      <c r="H45" s="60"/>
      <c r="I45" s="60"/>
      <c r="J45" s="60">
        <v>19</v>
      </c>
      <c r="K45" s="60"/>
      <c r="L45" s="60"/>
      <c r="M45" s="60">
        <v>13</v>
      </c>
      <c r="N45" s="60"/>
      <c r="O45" s="60"/>
      <c r="P45" s="60"/>
      <c r="Q45" s="60">
        <v>3</v>
      </c>
      <c r="R45" s="62"/>
      <c r="S45" s="62"/>
      <c r="T45" s="62"/>
      <c r="U45" s="60"/>
      <c r="V45" s="60"/>
      <c r="W45" s="60"/>
      <c r="X45" s="60"/>
      <c r="Y45" s="60"/>
      <c r="Z45" s="60"/>
      <c r="AA45" s="60"/>
      <c r="AB45" s="60"/>
      <c r="AC45" s="60"/>
      <c r="AD45" s="60">
        <v>4</v>
      </c>
      <c r="AE45" s="60"/>
      <c r="AF45" s="60"/>
      <c r="AG45" s="60"/>
      <c r="AH45" s="60"/>
      <c r="AI45" s="60">
        <v>16</v>
      </c>
      <c r="AJ45" s="60"/>
      <c r="AK45" s="60"/>
      <c r="AL45" s="60"/>
      <c r="AM45" s="60">
        <v>6</v>
      </c>
      <c r="AN45" s="60"/>
      <c r="AO45" s="60"/>
      <c r="AP45" s="60"/>
      <c r="AQ45" s="60">
        <v>1</v>
      </c>
      <c r="AR45" s="60"/>
      <c r="AS45" s="63">
        <f t="shared" si="3"/>
        <v>10</v>
      </c>
      <c r="AT45" s="79" t="str">
        <f t="shared" si="2"/>
        <v>Trondheim Maraton (Div dist.)</v>
      </c>
    </row>
    <row r="46" spans="1:46" s="44" customFormat="1" ht="12">
      <c r="A46" s="15" t="s">
        <v>45</v>
      </c>
      <c r="B46" s="72" t="s">
        <v>181</v>
      </c>
      <c r="C46" s="60"/>
      <c r="D46" s="34">
        <v>1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2"/>
      <c r="S46" s="62"/>
      <c r="T46" s="62"/>
      <c r="U46" s="60"/>
      <c r="V46" s="60"/>
      <c r="W46" s="60"/>
      <c r="X46" s="60"/>
      <c r="Y46" s="60"/>
      <c r="Z46" s="60">
        <v>1</v>
      </c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3">
        <f t="shared" si="3"/>
        <v>2</v>
      </c>
      <c r="AT46" s="79" t="str">
        <f t="shared" si="2"/>
        <v>Resfjellet Opp</v>
      </c>
    </row>
    <row r="47" spans="1:46" s="44" customFormat="1" ht="12">
      <c r="A47" s="15" t="s">
        <v>45</v>
      </c>
      <c r="B47" s="72" t="s">
        <v>182</v>
      </c>
      <c r="C47" s="60"/>
      <c r="D47" s="60"/>
      <c r="E47" s="60"/>
      <c r="F47" s="60"/>
      <c r="G47" s="60"/>
      <c r="H47" s="60"/>
      <c r="I47" s="60">
        <v>5</v>
      </c>
      <c r="J47" s="60"/>
      <c r="K47" s="60"/>
      <c r="L47" s="60"/>
      <c r="M47" s="60"/>
      <c r="N47" s="60"/>
      <c r="O47" s="60"/>
      <c r="P47" s="60"/>
      <c r="Q47" s="60"/>
      <c r="R47" s="62"/>
      <c r="S47" s="62"/>
      <c r="T47" s="62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3">
        <f t="shared" si="3"/>
        <v>1</v>
      </c>
      <c r="AT47" s="79" t="str">
        <f t="shared" si="2"/>
        <v>Drammen Halv, 5km</v>
      </c>
    </row>
    <row r="48" spans="1:46" s="44" customFormat="1" ht="12">
      <c r="A48" s="15" t="s">
        <v>183</v>
      </c>
      <c r="B48" s="72" t="s">
        <v>184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2"/>
      <c r="S48" s="62"/>
      <c r="T48" s="62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>
        <v>1</v>
      </c>
      <c r="AP48" s="60"/>
      <c r="AQ48" s="60"/>
      <c r="AR48" s="60"/>
      <c r="AS48" s="63">
        <f t="shared" si="3"/>
        <v>1</v>
      </c>
      <c r="AT48" s="79" t="str">
        <f t="shared" si="2"/>
        <v>Bodøgampen, 3,5km</v>
      </c>
    </row>
    <row r="49" spans="1:46" s="44" customFormat="1" ht="12">
      <c r="A49" s="15" t="s">
        <v>211</v>
      </c>
      <c r="B49" s="72" t="s">
        <v>75</v>
      </c>
      <c r="C49" s="60"/>
      <c r="D49" s="60"/>
      <c r="E49" s="60"/>
      <c r="F49" s="60"/>
      <c r="G49" s="60"/>
      <c r="H49" s="60">
        <v>1</v>
      </c>
      <c r="I49" s="60"/>
      <c r="J49" s="60"/>
      <c r="K49" s="60"/>
      <c r="L49" s="60"/>
      <c r="M49" s="60"/>
      <c r="N49" s="60"/>
      <c r="O49" s="60"/>
      <c r="P49" s="60"/>
      <c r="Q49" s="60"/>
      <c r="R49" s="62"/>
      <c r="S49" s="62"/>
      <c r="T49" s="62"/>
      <c r="U49" s="60"/>
      <c r="V49" s="60"/>
      <c r="W49" s="60"/>
      <c r="X49" s="60"/>
      <c r="Y49" s="60"/>
      <c r="Z49" s="60"/>
      <c r="AA49" s="60"/>
      <c r="AB49" s="60"/>
      <c r="AC49" s="60">
        <v>1</v>
      </c>
      <c r="AD49" s="60"/>
      <c r="AE49" s="60"/>
      <c r="AF49" s="60"/>
      <c r="AG49" s="60">
        <v>1</v>
      </c>
      <c r="AH49" s="60"/>
      <c r="AI49" s="60"/>
      <c r="AJ49" s="60">
        <v>1</v>
      </c>
      <c r="AK49" s="60"/>
      <c r="AL49" s="60">
        <v>2</v>
      </c>
      <c r="AM49" s="60"/>
      <c r="AN49" s="60"/>
      <c r="AO49" s="60"/>
      <c r="AP49" s="60"/>
      <c r="AQ49" s="60"/>
      <c r="AR49" s="60"/>
      <c r="AS49" s="63">
        <f>COUNTA(C49:AR49)</f>
        <v>5</v>
      </c>
      <c r="AT49" s="79" t="str">
        <f>B49</f>
        <v>KM Terrengløp</v>
      </c>
    </row>
    <row r="50" spans="1:46" s="44" customFormat="1" ht="12">
      <c r="A50" s="15" t="s">
        <v>186</v>
      </c>
      <c r="B50" s="72" t="s">
        <v>187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2"/>
      <c r="S50" s="62"/>
      <c r="T50" s="62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>
        <v>3</v>
      </c>
      <c r="AP50" s="60"/>
      <c r="AQ50" s="60"/>
      <c r="AR50" s="60"/>
      <c r="AS50" s="63">
        <f t="shared" si="3"/>
        <v>1</v>
      </c>
      <c r="AT50" s="79" t="str">
        <f t="shared" si="2"/>
        <v>Oslo Maraton, 10km</v>
      </c>
    </row>
    <row r="51" spans="1:46" s="44" customFormat="1" ht="12">
      <c r="A51" s="15" t="s">
        <v>73</v>
      </c>
      <c r="B51" s="72" t="s">
        <v>188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2"/>
      <c r="S51" s="62"/>
      <c r="T51" s="62">
        <v>203</v>
      </c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3">
        <f t="shared" si="3"/>
        <v>1</v>
      </c>
      <c r="AT51" s="79" t="str">
        <f t="shared" si="2"/>
        <v>Cobenhaben Half</v>
      </c>
    </row>
    <row r="52" spans="1:46" s="44" customFormat="1" ht="12">
      <c r="A52" s="15" t="s">
        <v>73</v>
      </c>
      <c r="B52" s="12" t="s">
        <v>5</v>
      </c>
      <c r="C52" s="60">
        <v>1</v>
      </c>
      <c r="D52" s="60"/>
      <c r="E52" s="60"/>
      <c r="F52" s="60"/>
      <c r="G52" s="60"/>
      <c r="H52" s="60"/>
      <c r="I52" s="60"/>
      <c r="J52" s="60">
        <v>4</v>
      </c>
      <c r="K52" s="60"/>
      <c r="L52" s="60"/>
      <c r="M52" s="60"/>
      <c r="N52" s="60"/>
      <c r="O52" s="60"/>
      <c r="P52" s="60"/>
      <c r="Q52" s="60"/>
      <c r="R52" s="62"/>
      <c r="S52" s="62"/>
      <c r="T52" s="62"/>
      <c r="U52" s="60"/>
      <c r="V52" s="60"/>
      <c r="W52" s="34">
        <v>1</v>
      </c>
      <c r="X52" s="60"/>
      <c r="Y52" s="60"/>
      <c r="Z52" s="60"/>
      <c r="AA52" s="60">
        <v>2</v>
      </c>
      <c r="AB52" s="60"/>
      <c r="AC52" s="60"/>
      <c r="AD52" s="60"/>
      <c r="AE52" s="60"/>
      <c r="AF52" s="60"/>
      <c r="AG52" s="60"/>
      <c r="AH52" s="60"/>
      <c r="AI52" s="60"/>
      <c r="AJ52" s="60">
        <v>1</v>
      </c>
      <c r="AK52" s="60">
        <v>1</v>
      </c>
      <c r="AL52" s="60"/>
      <c r="AM52" s="60"/>
      <c r="AN52" s="60"/>
      <c r="AO52" s="60"/>
      <c r="AP52" s="60"/>
      <c r="AQ52" s="60"/>
      <c r="AR52" s="60"/>
      <c r="AS52" s="63">
        <f t="shared" si="3"/>
        <v>6</v>
      </c>
      <c r="AT52" s="79" t="str">
        <f t="shared" si="2"/>
        <v>Lina Roindt</v>
      </c>
    </row>
    <row r="53" spans="1:46" s="44" customFormat="1" ht="12">
      <c r="A53" s="15" t="s">
        <v>90</v>
      </c>
      <c r="B53" s="72" t="s">
        <v>189</v>
      </c>
      <c r="C53" s="60"/>
      <c r="D53" s="60"/>
      <c r="E53" s="60"/>
      <c r="F53" s="60"/>
      <c r="G53" s="60">
        <v>1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2"/>
      <c r="S53" s="62"/>
      <c r="T53" s="62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3">
        <f>COUNTA(C53:AR53)</f>
        <v>1</v>
      </c>
      <c r="AT53" s="79" t="str">
        <f>B53</f>
        <v>Bykarusellen, Bergen, 5km</v>
      </c>
    </row>
    <row r="54" spans="1:46" s="44" customFormat="1" ht="12">
      <c r="A54" s="15" t="s">
        <v>91</v>
      </c>
      <c r="B54" s="72" t="s">
        <v>46</v>
      </c>
      <c r="C54" s="60"/>
      <c r="D54" s="34">
        <v>1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53"/>
      <c r="R54" s="60"/>
      <c r="S54" s="60"/>
      <c r="T54" s="60"/>
      <c r="U54" s="60"/>
      <c r="V54" s="60"/>
      <c r="W54" s="60"/>
      <c r="X54" s="60"/>
      <c r="Y54" s="60"/>
      <c r="Z54" s="60">
        <v>1</v>
      </c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>
        <v>4</v>
      </c>
      <c r="AR54" s="60"/>
      <c r="AS54" s="63">
        <f t="shared" si="3"/>
        <v>3</v>
      </c>
      <c r="AT54" s="79" t="str">
        <f t="shared" si="2"/>
        <v>Bråtesten</v>
      </c>
    </row>
    <row r="55" spans="1:46" s="44" customFormat="1" ht="12">
      <c r="A55" s="15" t="s">
        <v>191</v>
      </c>
      <c r="B55" s="72" t="s">
        <v>192</v>
      </c>
      <c r="C55" s="60"/>
      <c r="D55" s="60"/>
      <c r="E55" s="60"/>
      <c r="F55" s="60"/>
      <c r="G55" s="60"/>
      <c r="H55" s="60">
        <v>2</v>
      </c>
      <c r="I55" s="60"/>
      <c r="J55" s="60">
        <v>8</v>
      </c>
      <c r="K55" s="60"/>
      <c r="L55" s="60"/>
      <c r="M55" s="60"/>
      <c r="N55" s="60"/>
      <c r="O55" s="60"/>
      <c r="P55" s="60"/>
      <c r="Q55" s="53"/>
      <c r="R55" s="60"/>
      <c r="S55" s="60">
        <v>1</v>
      </c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3">
        <f>COUNTA(C55:AR55)</f>
        <v>3</v>
      </c>
      <c r="AT55" s="79" t="str">
        <f>B55</f>
        <v>Nidarø Rundt 5 km</v>
      </c>
    </row>
    <row r="56" spans="1:46" s="44" customFormat="1" ht="12">
      <c r="A56" s="15" t="s">
        <v>193</v>
      </c>
      <c r="B56" s="72" t="s">
        <v>194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53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>
        <v>2</v>
      </c>
      <c r="AP56" s="60"/>
      <c r="AQ56" s="60"/>
      <c r="AR56" s="60"/>
      <c r="AS56" s="63">
        <f t="shared" si="3"/>
        <v>1</v>
      </c>
      <c r="AT56" s="79" t="str">
        <f t="shared" si="2"/>
        <v>NM halv, Gloppen</v>
      </c>
    </row>
    <row r="57" spans="1:46" s="44" customFormat="1" ht="12">
      <c r="A57" s="15" t="s">
        <v>193</v>
      </c>
      <c r="B57" s="72" t="s">
        <v>195</v>
      </c>
      <c r="C57" s="60">
        <v>4</v>
      </c>
      <c r="D57" s="60"/>
      <c r="E57" s="60"/>
      <c r="F57" s="60"/>
      <c r="G57" s="60"/>
      <c r="H57" s="60"/>
      <c r="I57" s="60"/>
      <c r="J57" s="60">
        <v>11</v>
      </c>
      <c r="K57" s="60"/>
      <c r="L57" s="60"/>
      <c r="M57" s="60"/>
      <c r="N57" s="60"/>
      <c r="O57" s="60"/>
      <c r="P57" s="60"/>
      <c r="Q57" s="53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3">
        <f t="shared" si="3"/>
        <v>2</v>
      </c>
      <c r="AT57" s="79" t="str">
        <f t="shared" si="2"/>
        <v>Trheim Skogsmaraton halv</v>
      </c>
    </row>
    <row r="58" spans="1:46" s="44" customFormat="1" ht="12">
      <c r="A58" s="15" t="s">
        <v>196</v>
      </c>
      <c r="B58" s="72" t="s">
        <v>28</v>
      </c>
      <c r="C58" s="60"/>
      <c r="D58" s="60"/>
      <c r="E58" s="60"/>
      <c r="F58" s="60"/>
      <c r="G58" s="60"/>
      <c r="H58" s="60">
        <v>8</v>
      </c>
      <c r="I58" s="60"/>
      <c r="J58" s="60"/>
      <c r="K58" s="60">
        <v>42</v>
      </c>
      <c r="L58" s="60"/>
      <c r="M58" s="60"/>
      <c r="N58" s="60"/>
      <c r="O58" s="60"/>
      <c r="P58" s="60"/>
      <c r="Q58" s="53"/>
      <c r="R58" s="60"/>
      <c r="S58" s="60"/>
      <c r="T58" s="60"/>
      <c r="U58" s="60"/>
      <c r="V58" s="60"/>
      <c r="W58" s="60"/>
      <c r="X58" s="60">
        <v>6</v>
      </c>
      <c r="Y58" s="60"/>
      <c r="Z58" s="60"/>
      <c r="AA58" s="60"/>
      <c r="AB58" s="60"/>
      <c r="AC58" s="60"/>
      <c r="AD58" s="60"/>
      <c r="AE58" s="60"/>
      <c r="AF58" s="60"/>
      <c r="AG58" s="60">
        <v>221</v>
      </c>
      <c r="AH58" s="60"/>
      <c r="AI58" s="60"/>
      <c r="AJ58" s="60">
        <v>105</v>
      </c>
      <c r="AK58" s="60"/>
      <c r="AL58" s="60">
        <v>408</v>
      </c>
      <c r="AM58" s="60"/>
      <c r="AN58" s="60"/>
      <c r="AO58" s="60">
        <v>6</v>
      </c>
      <c r="AP58" s="60"/>
      <c r="AQ58" s="60">
        <v>24</v>
      </c>
      <c r="AR58" s="60"/>
      <c r="AS58" s="63">
        <f t="shared" si="3"/>
        <v>8</v>
      </c>
      <c r="AT58" s="79" t="str">
        <f t="shared" si="2"/>
        <v>Hytteplanmila</v>
      </c>
    </row>
    <row r="59" spans="1:46" s="44" customFormat="1" ht="12">
      <c r="A59" s="15" t="s">
        <v>107</v>
      </c>
      <c r="B59" s="72" t="s">
        <v>93</v>
      </c>
      <c r="C59" s="60"/>
      <c r="D59" s="34">
        <v>1</v>
      </c>
      <c r="E59" s="60"/>
      <c r="F59" s="60"/>
      <c r="G59" s="60"/>
      <c r="H59" s="60"/>
      <c r="I59" s="60"/>
      <c r="J59" s="60">
        <v>8</v>
      </c>
      <c r="K59" s="60"/>
      <c r="L59" s="60"/>
      <c r="M59" s="60"/>
      <c r="N59" s="60"/>
      <c r="O59" s="60"/>
      <c r="P59" s="60"/>
      <c r="Q59" s="53"/>
      <c r="R59" s="60"/>
      <c r="S59" s="60"/>
      <c r="T59" s="60"/>
      <c r="U59" s="60"/>
      <c r="V59" s="60"/>
      <c r="W59" s="60"/>
      <c r="X59" s="60"/>
      <c r="Y59" s="60"/>
      <c r="Z59" s="60">
        <v>10</v>
      </c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3">
        <f t="shared" si="3"/>
        <v>3</v>
      </c>
      <c r="AT59" s="79" t="str">
        <f t="shared" si="2"/>
        <v>Gråkallen Opp</v>
      </c>
    </row>
    <row r="60" spans="1:46" s="35" customFormat="1" ht="11.25">
      <c r="A60" s="57" t="s">
        <v>197</v>
      </c>
      <c r="B60" s="80" t="s">
        <v>198</v>
      </c>
      <c r="C60" s="61">
        <v>51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52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3">
        <f t="shared" si="3"/>
        <v>1</v>
      </c>
      <c r="AT60" s="43" t="str">
        <f t="shared" si="2"/>
        <v>Silva Night Run, Trheim 5 km</v>
      </c>
    </row>
    <row r="61" spans="1:46" s="44" customFormat="1" ht="12">
      <c r="A61" s="15" t="s">
        <v>204</v>
      </c>
      <c r="B61" s="72" t="s">
        <v>95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53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>
        <v>3</v>
      </c>
      <c r="AS61" s="63">
        <f t="shared" si="3"/>
        <v>1</v>
      </c>
      <c r="AT61" s="79" t="str">
        <f t="shared" si="2"/>
        <v>Jessheim Vintermaratom</v>
      </c>
    </row>
    <row r="62" spans="1:46" s="44" customFormat="1" ht="12">
      <c r="A62" s="15" t="s">
        <v>199</v>
      </c>
      <c r="B62" s="72" t="s">
        <v>200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>
        <v>4</v>
      </c>
      <c r="P62" s="60"/>
      <c r="Q62" s="53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3">
        <f t="shared" si="3"/>
        <v>1</v>
      </c>
      <c r="AT62" s="79" t="str">
        <f t="shared" si="2"/>
        <v>Granka Maspalomas Marathon</v>
      </c>
    </row>
    <row r="63" spans="1:46" s="44" customFormat="1" ht="12">
      <c r="A63" s="15" t="s">
        <v>205</v>
      </c>
      <c r="B63" s="72" t="s">
        <v>206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53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>
        <v>20</v>
      </c>
      <c r="AS63" s="63">
        <f t="shared" si="3"/>
        <v>1</v>
      </c>
      <c r="AT63" s="79" t="str">
        <f t="shared" si="2"/>
        <v>Walton-on-Thames</v>
      </c>
    </row>
    <row r="64" spans="1:46" s="44" customFormat="1" ht="12">
      <c r="A64" s="15" t="s">
        <v>202</v>
      </c>
      <c r="B64" s="72" t="s">
        <v>203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53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34">
        <v>1</v>
      </c>
      <c r="AO64" s="60"/>
      <c r="AP64" s="60"/>
      <c r="AQ64" s="60"/>
      <c r="AR64" s="60"/>
      <c r="AS64" s="63">
        <f t="shared" si="3"/>
        <v>1</v>
      </c>
      <c r="AT64" s="79" t="str">
        <f t="shared" si="2"/>
        <v>Grimstadvatnet Rundt</v>
      </c>
    </row>
    <row r="65" spans="1:46" s="44" customFormat="1" ht="12">
      <c r="A65" s="15" t="s">
        <v>207</v>
      </c>
      <c r="B65" s="72" t="s">
        <v>208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53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 t="s">
        <v>209</v>
      </c>
      <c r="AS65" s="63">
        <f t="shared" si="3"/>
        <v>1</v>
      </c>
      <c r="AT65" s="79" t="str">
        <f t="shared" si="2"/>
        <v>Løplabbets Ribbemaraton</v>
      </c>
    </row>
    <row r="66" spans="1:46" s="44" customFormat="1" ht="12">
      <c r="A66" s="15"/>
      <c r="B66" s="12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8"/>
      <c r="AT66" s="43">
        <f t="shared" si="2"/>
        <v>0</v>
      </c>
    </row>
    <row r="67" spans="1:46" s="44" customFormat="1" ht="12" thickBot="1">
      <c r="A67" s="15"/>
      <c r="B67" s="12" t="s">
        <v>221</v>
      </c>
      <c r="C67" s="47">
        <f aca="true" t="shared" si="4" ref="C67:AR67">COUNTA(C3:C66)</f>
        <v>7</v>
      </c>
      <c r="D67" s="47">
        <f t="shared" si="4"/>
        <v>8</v>
      </c>
      <c r="E67" s="47">
        <f t="shared" si="4"/>
        <v>7</v>
      </c>
      <c r="F67" s="47">
        <f t="shared" si="4"/>
        <v>1</v>
      </c>
      <c r="G67" s="47">
        <f t="shared" si="4"/>
        <v>1</v>
      </c>
      <c r="H67" s="47">
        <f t="shared" si="4"/>
        <v>7</v>
      </c>
      <c r="I67" s="47">
        <f t="shared" si="4"/>
        <v>2</v>
      </c>
      <c r="J67" s="47">
        <f t="shared" si="4"/>
        <v>8</v>
      </c>
      <c r="K67" s="47">
        <f t="shared" si="4"/>
        <v>3</v>
      </c>
      <c r="L67" s="47">
        <f t="shared" si="4"/>
        <v>2</v>
      </c>
      <c r="M67" s="47">
        <f t="shared" si="4"/>
        <v>2</v>
      </c>
      <c r="N67" s="47">
        <f t="shared" si="4"/>
        <v>1</v>
      </c>
      <c r="O67" s="47">
        <f t="shared" si="4"/>
        <v>7</v>
      </c>
      <c r="P67" s="47">
        <f t="shared" si="4"/>
        <v>1</v>
      </c>
      <c r="Q67" s="47">
        <f t="shared" si="4"/>
        <v>2</v>
      </c>
      <c r="R67" s="47">
        <f t="shared" si="4"/>
        <v>4</v>
      </c>
      <c r="S67" s="47">
        <f t="shared" si="4"/>
        <v>2</v>
      </c>
      <c r="T67" s="47">
        <f t="shared" si="4"/>
        <v>2</v>
      </c>
      <c r="U67" s="47">
        <f t="shared" si="4"/>
        <v>3</v>
      </c>
      <c r="V67" s="47">
        <f t="shared" si="4"/>
        <v>3</v>
      </c>
      <c r="W67" s="47">
        <f t="shared" si="4"/>
        <v>4</v>
      </c>
      <c r="X67" s="47">
        <f t="shared" si="4"/>
        <v>2</v>
      </c>
      <c r="Y67" s="47">
        <f t="shared" si="4"/>
        <v>2</v>
      </c>
      <c r="Z67" s="47">
        <f t="shared" si="4"/>
        <v>4</v>
      </c>
      <c r="AA67" s="47">
        <f t="shared" si="4"/>
        <v>1</v>
      </c>
      <c r="AB67" s="47">
        <f t="shared" si="4"/>
        <v>1</v>
      </c>
      <c r="AC67" s="47">
        <f t="shared" si="4"/>
        <v>2</v>
      </c>
      <c r="AD67" s="47">
        <f t="shared" si="4"/>
        <v>2</v>
      </c>
      <c r="AE67" s="47">
        <f t="shared" si="4"/>
        <v>1</v>
      </c>
      <c r="AF67" s="47">
        <f t="shared" si="4"/>
        <v>1</v>
      </c>
      <c r="AG67" s="47">
        <f t="shared" si="4"/>
        <v>8</v>
      </c>
      <c r="AH67" s="47">
        <f t="shared" si="4"/>
        <v>1</v>
      </c>
      <c r="AI67" s="47">
        <f t="shared" si="4"/>
        <v>1</v>
      </c>
      <c r="AJ67" s="47">
        <f t="shared" si="4"/>
        <v>4</v>
      </c>
      <c r="AK67" s="47">
        <f t="shared" si="4"/>
        <v>3</v>
      </c>
      <c r="AL67" s="47">
        <f t="shared" si="4"/>
        <v>4</v>
      </c>
      <c r="AM67" s="47">
        <f t="shared" si="4"/>
        <v>3</v>
      </c>
      <c r="AN67" s="47">
        <f t="shared" si="4"/>
        <v>2</v>
      </c>
      <c r="AO67" s="47">
        <f t="shared" si="4"/>
        <v>7</v>
      </c>
      <c r="AP67" s="47">
        <f t="shared" si="4"/>
        <v>1</v>
      </c>
      <c r="AQ67" s="47">
        <f t="shared" si="4"/>
        <v>6</v>
      </c>
      <c r="AR67" s="47">
        <f t="shared" si="4"/>
        <v>9</v>
      </c>
      <c r="AS67" s="47"/>
      <c r="AT67" s="48">
        <f>SUM(C67:AR67)</f>
        <v>142</v>
      </c>
    </row>
    <row r="68" spans="1:46" s="32" customFormat="1" ht="12" thickTop="1">
      <c r="A68" s="15"/>
      <c r="B68" s="88" t="s">
        <v>78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7"/>
      <c r="Y68" s="51"/>
      <c r="Z68" s="51"/>
      <c r="AA68" s="45"/>
      <c r="AB68" s="73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7"/>
      <c r="AS68" s="51"/>
      <c r="AT68" s="46">
        <v>163</v>
      </c>
    </row>
    <row r="69" spans="1:46" s="33" customFormat="1" ht="131.25">
      <c r="A69" s="10"/>
      <c r="B69" s="30">
        <f aca="true" t="shared" si="5" ref="B69:AS69">B2</f>
        <v>2022</v>
      </c>
      <c r="C69" s="27" t="str">
        <f t="shared" si="5"/>
        <v>Aspli John Ole</v>
      </c>
      <c r="D69" s="27" t="str">
        <f t="shared" si="5"/>
        <v>Bakken Mali Eidnes</v>
      </c>
      <c r="E69" s="27" t="str">
        <f t="shared" si="5"/>
        <v>Balestrand Ola H</v>
      </c>
      <c r="F69" s="27" t="str">
        <f t="shared" si="5"/>
        <v>Bentzen Olaf</v>
      </c>
      <c r="G69" s="27" t="str">
        <f t="shared" si="5"/>
        <v>Bolme Magne</v>
      </c>
      <c r="H69" s="27" t="str">
        <f t="shared" si="5"/>
        <v>Bolme Tor Jarle</v>
      </c>
      <c r="I69" s="27" t="str">
        <f t="shared" si="5"/>
        <v>Boye Anders Eikås</v>
      </c>
      <c r="J69" s="27" t="str">
        <f t="shared" si="5"/>
        <v>Bergström Max</v>
      </c>
      <c r="K69" s="27" t="str">
        <f t="shared" si="5"/>
        <v>Bøe Steinar</v>
      </c>
      <c r="L69" s="27" t="str">
        <f t="shared" si="5"/>
        <v>Børset Stein Ivar</v>
      </c>
      <c r="M69" s="27" t="str">
        <f t="shared" si="5"/>
        <v>Dahlberg Terje Ø</v>
      </c>
      <c r="N69" s="27" t="str">
        <f t="shared" si="5"/>
        <v>Erikstad Stein Ove</v>
      </c>
      <c r="O69" s="27" t="str">
        <f t="shared" si="5"/>
        <v>Espelien Markus</v>
      </c>
      <c r="P69" s="27" t="str">
        <f t="shared" si="5"/>
        <v>Folde David Sommervold</v>
      </c>
      <c r="Q69" s="27" t="str">
        <f t="shared" si="5"/>
        <v>Forbord Kristian</v>
      </c>
      <c r="R69" s="27" t="str">
        <f t="shared" si="5"/>
        <v>Fremstad Stian</v>
      </c>
      <c r="S69" s="27" t="str">
        <f t="shared" si="5"/>
        <v>Hagen Lars</v>
      </c>
      <c r="T69" s="27" t="str">
        <f t="shared" si="5"/>
        <v>Halvorsen Åge</v>
      </c>
      <c r="U69" s="27" t="str">
        <f t="shared" si="5"/>
        <v>Hofstad Alexander</v>
      </c>
      <c r="V69" s="27" t="str">
        <f t="shared" si="5"/>
        <v>Jensås Håvard</v>
      </c>
      <c r="W69" s="27" t="str">
        <f t="shared" si="5"/>
        <v>Kårvatn Erik</v>
      </c>
      <c r="X69" s="27" t="str">
        <f t="shared" si="5"/>
        <v>Langen Helge</v>
      </c>
      <c r="Y69" s="27" t="str">
        <f t="shared" si="5"/>
        <v>Løfald Anders</v>
      </c>
      <c r="Z69" s="27" t="str">
        <f t="shared" si="5"/>
        <v>Løfald Erik</v>
      </c>
      <c r="AA69" s="27" t="str">
        <f t="shared" si="5"/>
        <v>Løfald Gjermund</v>
      </c>
      <c r="AB69" s="27" t="str">
        <f t="shared" si="5"/>
        <v>Maroni Terje</v>
      </c>
      <c r="AC69" s="27" t="str">
        <f t="shared" si="5"/>
        <v>Moholdt Lars</v>
      </c>
      <c r="AD69" s="27" t="str">
        <f t="shared" si="5"/>
        <v>Nilsen Arnt Inge</v>
      </c>
      <c r="AE69" s="27" t="str">
        <f t="shared" si="5"/>
        <v>Nonstad Bård</v>
      </c>
      <c r="AF69" s="27" t="str">
        <f t="shared" si="5"/>
        <v>Nordvik Kristoffer</v>
      </c>
      <c r="AG69" s="27" t="str">
        <f t="shared" si="5"/>
        <v>Ofstad Sigmund</v>
      </c>
      <c r="AH69" s="27" t="str">
        <f t="shared" si="5"/>
        <v>Oldervoll Stian</v>
      </c>
      <c r="AI69" s="27" t="str">
        <f t="shared" si="5"/>
        <v>Reppesgaard Øystein Riise</v>
      </c>
      <c r="AJ69" s="27" t="str">
        <f t="shared" si="5"/>
        <v>Skjermo Ola Andreas</v>
      </c>
      <c r="AK69" s="27" t="str">
        <f t="shared" si="5"/>
        <v>Svinsås Morten</v>
      </c>
      <c r="AL69" s="27" t="str">
        <f t="shared" si="5"/>
        <v>Sæterbø Ole</v>
      </c>
      <c r="AM69" s="27" t="str">
        <f t="shared" si="5"/>
        <v>Theigmann, Tom Frode</v>
      </c>
      <c r="AN69" s="27" t="str">
        <f t="shared" si="5"/>
        <v>Tranvåg Joachim</v>
      </c>
      <c r="AO69" s="27" t="str">
        <f t="shared" si="5"/>
        <v>Vonheim Bjørn</v>
      </c>
      <c r="AP69" s="27" t="str">
        <f t="shared" si="5"/>
        <v>Wirehn Per</v>
      </c>
      <c r="AQ69" s="27" t="str">
        <f t="shared" si="5"/>
        <v>Wærnes Andreas Dahlø</v>
      </c>
      <c r="AR69" s="27" t="str">
        <f t="shared" si="5"/>
        <v>Aasbø Henrik</v>
      </c>
      <c r="AS69" s="27">
        <f t="shared" si="5"/>
        <v>0</v>
      </c>
      <c r="AT69" s="30">
        <f>B2</f>
        <v>2022</v>
      </c>
    </row>
    <row r="70" spans="1:46" ht="22.5">
      <c r="A70" s="83" t="str">
        <f>A1</f>
        <v>LØP UTENFOR BANE (senior &amp; junior)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49"/>
      <c r="AK70" s="84"/>
      <c r="AL70" s="84"/>
      <c r="AM70" s="84"/>
      <c r="AN70" s="84"/>
      <c r="AO70" s="84"/>
      <c r="AP70" s="84"/>
      <c r="AQ70" s="84"/>
      <c r="AR70" s="84"/>
      <c r="AS70" s="84"/>
      <c r="AT70" s="85"/>
    </row>
    <row r="71" spans="1:46" s="32" customFormat="1" ht="12">
      <c r="A71" s="17"/>
      <c r="B71" s="16" t="s">
        <v>17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</row>
    <row r="72" spans="1:46" s="32" customFormat="1" ht="12.75">
      <c r="A72" s="17"/>
      <c r="B72" s="16" t="s">
        <v>18</v>
      </c>
      <c r="C72" s="34">
        <v>1</v>
      </c>
      <c r="D72"/>
      <c r="E72"/>
      <c r="F72"/>
      <c r="G72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</row>
    <row r="73" spans="1:46" s="32" customFormat="1" ht="12">
      <c r="A73" s="17"/>
      <c r="B73" s="16" t="s">
        <v>48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</row>
    <row r="74" spans="1:35" s="32" customFormat="1" ht="12">
      <c r="A74" s="32" t="s">
        <v>29</v>
      </c>
      <c r="B74" s="18" t="s">
        <v>22</v>
      </c>
      <c r="AG74" s="16"/>
      <c r="AH74" s="16"/>
      <c r="AI74" s="16"/>
    </row>
    <row r="76" spans="3:44" ht="12.75">
      <c r="C76" s="31">
        <v>1</v>
      </c>
      <c r="D76" s="31">
        <f>C76+1</f>
        <v>2</v>
      </c>
      <c r="E76" s="31">
        <f aca="true" t="shared" si="6" ref="E76:AR76">D76+1</f>
        <v>3</v>
      </c>
      <c r="F76" s="31">
        <f t="shared" si="6"/>
        <v>4</v>
      </c>
      <c r="G76" s="31">
        <f t="shared" si="6"/>
        <v>5</v>
      </c>
      <c r="H76" s="31">
        <f t="shared" si="6"/>
        <v>6</v>
      </c>
      <c r="I76" s="31">
        <f t="shared" si="6"/>
        <v>7</v>
      </c>
      <c r="J76" s="31">
        <f t="shared" si="6"/>
        <v>8</v>
      </c>
      <c r="K76" s="31">
        <f t="shared" si="6"/>
        <v>9</v>
      </c>
      <c r="L76" s="31">
        <f t="shared" si="6"/>
        <v>10</v>
      </c>
      <c r="M76" s="31">
        <f t="shared" si="6"/>
        <v>11</v>
      </c>
      <c r="N76" s="31">
        <f t="shared" si="6"/>
        <v>12</v>
      </c>
      <c r="O76" s="31">
        <f t="shared" si="6"/>
        <v>13</v>
      </c>
      <c r="P76" s="31">
        <f t="shared" si="6"/>
        <v>14</v>
      </c>
      <c r="Q76" s="31">
        <f t="shared" si="6"/>
        <v>15</v>
      </c>
      <c r="R76" s="31">
        <f t="shared" si="6"/>
        <v>16</v>
      </c>
      <c r="S76" s="31">
        <f t="shared" si="6"/>
        <v>17</v>
      </c>
      <c r="T76" s="31">
        <f t="shared" si="6"/>
        <v>18</v>
      </c>
      <c r="U76" s="31">
        <f t="shared" si="6"/>
        <v>19</v>
      </c>
      <c r="V76" s="31">
        <f t="shared" si="6"/>
        <v>20</v>
      </c>
      <c r="W76" s="31">
        <f t="shared" si="6"/>
        <v>21</v>
      </c>
      <c r="X76" s="31">
        <f t="shared" si="6"/>
        <v>22</v>
      </c>
      <c r="Y76" s="31">
        <f t="shared" si="6"/>
        <v>23</v>
      </c>
      <c r="Z76" s="31">
        <f t="shared" si="6"/>
        <v>24</v>
      </c>
      <c r="AA76" s="31">
        <f t="shared" si="6"/>
        <v>25</v>
      </c>
      <c r="AB76" s="31">
        <f t="shared" si="6"/>
        <v>26</v>
      </c>
      <c r="AC76" s="31">
        <f t="shared" si="6"/>
        <v>27</v>
      </c>
      <c r="AD76" s="31">
        <f t="shared" si="6"/>
        <v>28</v>
      </c>
      <c r="AE76" s="31">
        <f t="shared" si="6"/>
        <v>29</v>
      </c>
      <c r="AF76" s="31">
        <f t="shared" si="6"/>
        <v>30</v>
      </c>
      <c r="AG76" s="31">
        <f t="shared" si="6"/>
        <v>31</v>
      </c>
      <c r="AH76" s="31">
        <f t="shared" si="6"/>
        <v>32</v>
      </c>
      <c r="AI76" s="31">
        <f t="shared" si="6"/>
        <v>33</v>
      </c>
      <c r="AJ76" s="31">
        <f t="shared" si="6"/>
        <v>34</v>
      </c>
      <c r="AK76" s="31">
        <f t="shared" si="6"/>
        <v>35</v>
      </c>
      <c r="AL76" s="31">
        <f t="shared" si="6"/>
        <v>36</v>
      </c>
      <c r="AM76" s="31">
        <f t="shared" si="6"/>
        <v>37</v>
      </c>
      <c r="AN76" s="31">
        <f t="shared" si="6"/>
        <v>38</v>
      </c>
      <c r="AO76" s="31">
        <f t="shared" si="6"/>
        <v>39</v>
      </c>
      <c r="AP76" s="31">
        <f t="shared" si="6"/>
        <v>40</v>
      </c>
      <c r="AQ76" s="31">
        <f t="shared" si="6"/>
        <v>41</v>
      </c>
      <c r="AR76" s="31">
        <f t="shared" si="6"/>
        <v>42</v>
      </c>
    </row>
  </sheetData>
  <sheetProtection/>
  <mergeCells count="6">
    <mergeCell ref="A1:AI1"/>
    <mergeCell ref="AK1:AT1"/>
    <mergeCell ref="A70:AI70"/>
    <mergeCell ref="AK70:AT70"/>
    <mergeCell ref="AC68:AR68"/>
    <mergeCell ref="B68:X68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57421875" style="8" customWidth="1"/>
    <col min="2" max="2" width="37.7109375" style="8" customWidth="1"/>
    <col min="3" max="4" width="3.28125" style="38" customWidth="1"/>
    <col min="5" max="5" width="3.28125" style="38" bestFit="1" customWidth="1"/>
    <col min="6" max="7" width="3.28125" style="38" customWidth="1"/>
    <col min="8" max="8" width="3.7109375" style="8" bestFit="1" customWidth="1"/>
    <col min="9" max="9" width="37.57421875" style="8" bestFit="1" customWidth="1"/>
    <col min="10" max="16384" width="9.140625" style="8" customWidth="1"/>
  </cols>
  <sheetData>
    <row r="1" spans="1:8" s="9" customFormat="1" ht="27.75">
      <c r="A1" s="89" t="s">
        <v>10</v>
      </c>
      <c r="B1" s="90"/>
      <c r="C1" s="90"/>
      <c r="D1" s="90"/>
      <c r="E1" s="90"/>
      <c r="F1" s="90"/>
      <c r="G1" s="90"/>
      <c r="H1" s="91"/>
    </row>
    <row r="2" spans="1:8" ht="114">
      <c r="A2" s="6"/>
      <c r="B2" s="7">
        <v>2022</v>
      </c>
      <c r="C2" s="59" t="s">
        <v>166</v>
      </c>
      <c r="D2" s="59" t="s">
        <v>43</v>
      </c>
      <c r="E2" s="59" t="s">
        <v>24</v>
      </c>
      <c r="F2" s="59" t="s">
        <v>27</v>
      </c>
      <c r="G2" s="59" t="s">
        <v>3</v>
      </c>
      <c r="H2" s="28" t="s">
        <v>11</v>
      </c>
    </row>
    <row r="3" spans="1:9" s="38" customFormat="1" ht="12.75">
      <c r="A3" s="36" t="s">
        <v>114</v>
      </c>
      <c r="B3" s="37" t="s">
        <v>115</v>
      </c>
      <c r="C3" s="81"/>
      <c r="D3" s="81">
        <v>1</v>
      </c>
      <c r="E3" s="37"/>
      <c r="F3" s="37">
        <v>1</v>
      </c>
      <c r="G3" s="37"/>
      <c r="H3" s="37">
        <f aca="true" t="shared" si="0" ref="H3:H10">COUNTA(C3:G3)</f>
        <v>2</v>
      </c>
      <c r="I3" s="38" t="str">
        <f aca="true" t="shared" si="1" ref="I3:I10">B3</f>
        <v>VK 3.000m Ranheimshallen</v>
      </c>
    </row>
    <row r="4" spans="1:8" s="38" customFormat="1" ht="12.75">
      <c r="A4" s="36" t="s">
        <v>226</v>
      </c>
      <c r="B4" s="37" t="s">
        <v>227</v>
      </c>
      <c r="C4" s="81"/>
      <c r="D4" s="81">
        <v>17</v>
      </c>
      <c r="E4" s="37"/>
      <c r="F4" s="37"/>
      <c r="G4" s="37"/>
      <c r="H4" s="37">
        <f t="shared" si="0"/>
        <v>1</v>
      </c>
    </row>
    <row r="5" spans="1:9" s="38" customFormat="1" ht="12.75">
      <c r="A5" s="36" t="s">
        <v>155</v>
      </c>
      <c r="B5" s="37" t="s">
        <v>156</v>
      </c>
      <c r="C5" s="37"/>
      <c r="D5" s="37"/>
      <c r="E5" s="37"/>
      <c r="F5" s="37"/>
      <c r="G5" s="37">
        <v>1</v>
      </c>
      <c r="H5" s="37">
        <f t="shared" si="0"/>
        <v>1</v>
      </c>
      <c r="I5" s="38" t="str">
        <f t="shared" si="1"/>
        <v>Mørkved Stadion, Bodø, 5.000m</v>
      </c>
    </row>
    <row r="6" spans="1:9" s="38" customFormat="1" ht="12.75">
      <c r="A6" s="36" t="s">
        <v>157</v>
      </c>
      <c r="B6" s="37" t="s">
        <v>158</v>
      </c>
      <c r="C6" s="37"/>
      <c r="D6" s="37"/>
      <c r="E6" s="37">
        <v>15</v>
      </c>
      <c r="F6" s="37"/>
      <c r="G6" s="37"/>
      <c r="H6" s="37">
        <f t="shared" si="0"/>
        <v>1</v>
      </c>
      <c r="I6" s="38" t="str">
        <f t="shared" si="1"/>
        <v>Bisletmila</v>
      </c>
    </row>
    <row r="7" spans="1:9" s="38" customFormat="1" ht="12.75">
      <c r="A7" s="36" t="s">
        <v>164</v>
      </c>
      <c r="B7" s="37" t="s">
        <v>165</v>
      </c>
      <c r="C7" s="37">
        <v>1</v>
      </c>
      <c r="D7" s="37"/>
      <c r="E7" s="37"/>
      <c r="F7" s="37"/>
      <c r="G7" s="37"/>
      <c r="H7" s="37">
        <f t="shared" si="0"/>
        <v>1</v>
      </c>
      <c r="I7" s="38" t="str">
        <f t="shared" si="1"/>
        <v>Kaststevne, Trondheim Stadion</v>
      </c>
    </row>
    <row r="8" spans="1:9" s="38" customFormat="1" ht="12.75">
      <c r="A8" s="36" t="s">
        <v>90</v>
      </c>
      <c r="B8" s="37" t="s">
        <v>185</v>
      </c>
      <c r="C8" s="37"/>
      <c r="D8" s="37"/>
      <c r="E8" s="37">
        <v>5</v>
      </c>
      <c r="F8" s="37"/>
      <c r="G8" s="37"/>
      <c r="H8" s="37">
        <f t="shared" si="0"/>
        <v>1</v>
      </c>
      <c r="I8" s="38" t="str">
        <f t="shared" si="1"/>
        <v>"3.000m for alle", Trheim Stadion</v>
      </c>
    </row>
    <row r="9" spans="1:9" s="38" customFormat="1" ht="12.75">
      <c r="A9" s="36" t="s">
        <v>201</v>
      </c>
      <c r="B9" s="37" t="s">
        <v>115</v>
      </c>
      <c r="C9" s="37"/>
      <c r="D9" s="37">
        <v>1</v>
      </c>
      <c r="E9" s="37"/>
      <c r="F9" s="37"/>
      <c r="G9" s="37"/>
      <c r="H9" s="37">
        <f t="shared" si="0"/>
        <v>1</v>
      </c>
      <c r="I9" s="38" t="str">
        <f t="shared" si="1"/>
        <v>VK 3.000m Ranheimshallen</v>
      </c>
    </row>
    <row r="10" spans="1:9" s="38" customFormat="1" ht="7.5" customHeight="1">
      <c r="A10" s="37"/>
      <c r="B10" s="37"/>
      <c r="C10" s="37"/>
      <c r="D10" s="37"/>
      <c r="E10" s="37"/>
      <c r="F10" s="37"/>
      <c r="G10" s="37"/>
      <c r="H10" s="37">
        <f t="shared" si="0"/>
        <v>0</v>
      </c>
      <c r="I10" s="38">
        <f t="shared" si="1"/>
        <v>0</v>
      </c>
    </row>
    <row r="11" spans="1:8" s="38" customFormat="1" ht="21" customHeight="1" thickBot="1">
      <c r="A11" s="39"/>
      <c r="B11" s="37" t="s">
        <v>221</v>
      </c>
      <c r="C11" s="40">
        <f>COUNTA(C3:C10)</f>
        <v>1</v>
      </c>
      <c r="D11" s="40">
        <f>COUNTA(D3:D10)</f>
        <v>3</v>
      </c>
      <c r="E11" s="40">
        <f>COUNTA(E3:E10)</f>
        <v>2</v>
      </c>
      <c r="F11" s="40">
        <f>COUNTA(F3:F10)</f>
        <v>1</v>
      </c>
      <c r="G11" s="40">
        <f>COUNTA(G3:G10)</f>
        <v>1</v>
      </c>
      <c r="H11" s="40">
        <f>SUM(H3:H10)</f>
        <v>8</v>
      </c>
    </row>
    <row r="12" spans="1:9" s="38" customFormat="1" ht="13.5" thickTop="1">
      <c r="A12" s="41"/>
      <c r="B12" s="38" t="s">
        <v>78</v>
      </c>
      <c r="H12" s="38">
        <v>15</v>
      </c>
      <c r="I12" s="42"/>
    </row>
    <row r="13" spans="2:8" s="11" customFormat="1" ht="15">
      <c r="B13" s="76" t="s">
        <v>70</v>
      </c>
      <c r="C13" s="77"/>
      <c r="D13" s="77"/>
      <c r="E13" s="77"/>
      <c r="F13" s="77"/>
      <c r="G13" s="77"/>
      <c r="H13" s="78"/>
    </row>
    <row r="14" spans="2:8" s="11" customFormat="1" ht="15">
      <c r="B14" s="74" t="s">
        <v>76</v>
      </c>
      <c r="C14" s="75"/>
      <c r="D14" s="75"/>
      <c r="E14" s="38"/>
      <c r="F14" s="38"/>
      <c r="G14" s="38"/>
      <c r="H14" s="8"/>
    </row>
    <row r="15" spans="3:8" s="11" customFormat="1" ht="15">
      <c r="C15" s="38"/>
      <c r="D15" s="38"/>
      <c r="E15" s="38"/>
      <c r="F15" s="38"/>
      <c r="G15" s="38"/>
      <c r="H15" s="8"/>
    </row>
    <row r="16" spans="3:8" s="11" customFormat="1" ht="15">
      <c r="C16" s="38"/>
      <c r="D16" s="38"/>
      <c r="E16" s="38"/>
      <c r="F16" s="38"/>
      <c r="G16" s="38"/>
      <c r="H16" s="8"/>
    </row>
    <row r="17" spans="3:8" s="11" customFormat="1" ht="15">
      <c r="C17" s="38"/>
      <c r="D17" s="38"/>
      <c r="E17" s="38"/>
      <c r="F17" s="38"/>
      <c r="G17" s="38"/>
      <c r="H17" s="8"/>
    </row>
    <row r="18" spans="3:8" s="11" customFormat="1" ht="15">
      <c r="C18" s="38"/>
      <c r="D18" s="38"/>
      <c r="E18" s="38"/>
      <c r="F18" s="38"/>
      <c r="G18" s="38"/>
      <c r="H18" s="8"/>
    </row>
    <row r="19" spans="3:8" s="11" customFormat="1" ht="15">
      <c r="C19" s="38"/>
      <c r="D19" s="38"/>
      <c r="E19" s="38"/>
      <c r="F19" s="38"/>
      <c r="G19" s="38"/>
      <c r="H19" s="8"/>
    </row>
    <row r="20" spans="3:8" s="11" customFormat="1" ht="15">
      <c r="C20" s="38"/>
      <c r="D20" s="38"/>
      <c r="E20" s="38"/>
      <c r="F20" s="38"/>
      <c r="G20" s="38"/>
      <c r="H20" s="8"/>
    </row>
    <row r="44" spans="3:8" s="11" customFormat="1" ht="15">
      <c r="C44" s="38"/>
      <c r="D44" s="38"/>
      <c r="E44" s="38"/>
      <c r="F44" s="38"/>
      <c r="G44" s="38"/>
      <c r="H44" s="8"/>
    </row>
  </sheetData>
  <sheetProtection/>
  <mergeCells count="1">
    <mergeCell ref="A1:H1"/>
  </mergeCells>
  <printOptions horizontalCentered="1"/>
  <pageMargins left="0.7480314960629921" right="0.8267716535433072" top="0.2" bottom="0.2" header="0.15748031496062992" footer="0.1574803149606299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7.57421875" style="2" bestFit="1" customWidth="1"/>
    <col min="2" max="2" width="4.00390625" style="2" bestFit="1" customWidth="1"/>
    <col min="3" max="3" width="4.00390625" style="2" customWidth="1"/>
    <col min="4" max="6" width="4.00390625" style="2" bestFit="1" customWidth="1"/>
    <col min="7" max="7" width="5.140625" style="2" bestFit="1" customWidth="1"/>
    <col min="8" max="8" width="4.00390625" style="2" bestFit="1" customWidth="1"/>
    <col min="9" max="10" width="5.140625" style="2" bestFit="1" customWidth="1"/>
    <col min="11" max="11" width="9.140625" style="2" customWidth="1"/>
    <col min="12" max="12" width="3.57421875" style="2" bestFit="1" customWidth="1"/>
    <col min="13" max="16384" width="9.140625" style="2" customWidth="1"/>
  </cols>
  <sheetData>
    <row r="1" spans="1:10" s="3" customFormat="1" ht="21">
      <c r="A1" s="19" t="s">
        <v>23</v>
      </c>
      <c r="B1" s="92"/>
      <c r="C1" s="92"/>
      <c r="D1" s="92"/>
      <c r="E1" s="92"/>
      <c r="F1" s="92"/>
      <c r="G1" s="93" t="s">
        <v>12</v>
      </c>
      <c r="H1" s="94"/>
      <c r="I1" s="94"/>
      <c r="J1" s="95"/>
    </row>
    <row r="2" spans="1:10" s="4" customFormat="1" ht="139.5" customHeight="1">
      <c r="A2" s="1">
        <v>2022</v>
      </c>
      <c r="B2" s="13" t="s">
        <v>39</v>
      </c>
      <c r="C2" s="13" t="s">
        <v>35</v>
      </c>
      <c r="D2" s="13" t="s">
        <v>8</v>
      </c>
      <c r="E2" s="13" t="s">
        <v>9</v>
      </c>
      <c r="F2" s="13" t="s">
        <v>220</v>
      </c>
      <c r="G2" s="14" t="s">
        <v>13</v>
      </c>
      <c r="H2" s="14" t="s">
        <v>16</v>
      </c>
      <c r="I2" s="14" t="s">
        <v>26</v>
      </c>
      <c r="J2" s="5" t="s">
        <v>14</v>
      </c>
    </row>
    <row r="3" spans="1:12" s="23" customFormat="1" ht="13.5">
      <c r="A3" s="20" t="s">
        <v>37</v>
      </c>
      <c r="B3" s="21"/>
      <c r="C3" s="21"/>
      <c r="D3" s="21"/>
      <c r="E3" s="21">
        <v>1</v>
      </c>
      <c r="F3" s="21"/>
      <c r="G3" s="22">
        <f aca="true" t="shared" si="0" ref="G3:G22">SUM(B3:F3)</f>
        <v>1</v>
      </c>
      <c r="H3" s="22"/>
      <c r="I3" s="22">
        <v>7</v>
      </c>
      <c r="J3" s="22">
        <f>SUM(G3:I3)</f>
        <v>8</v>
      </c>
      <c r="L3" s="23">
        <v>1</v>
      </c>
    </row>
    <row r="4" spans="1:12" s="23" customFormat="1" ht="13.5">
      <c r="A4" s="20" t="s">
        <v>151</v>
      </c>
      <c r="B4" s="21"/>
      <c r="C4" s="21"/>
      <c r="D4" s="21">
        <v>1</v>
      </c>
      <c r="E4" s="21"/>
      <c r="F4" s="21">
        <v>4</v>
      </c>
      <c r="G4" s="22">
        <f t="shared" si="0"/>
        <v>5</v>
      </c>
      <c r="H4" s="22"/>
      <c r="I4" s="22">
        <v>8</v>
      </c>
      <c r="J4" s="22">
        <f>SUM(G4:I4)</f>
        <v>13</v>
      </c>
      <c r="L4" s="23">
        <f aca="true" t="shared" si="1" ref="L4:L53">L3+1</f>
        <v>2</v>
      </c>
    </row>
    <row r="5" spans="1:12" s="23" customFormat="1" ht="13.5">
      <c r="A5" s="20" t="s">
        <v>36</v>
      </c>
      <c r="B5" s="21"/>
      <c r="C5" s="21"/>
      <c r="D5" s="21">
        <v>3</v>
      </c>
      <c r="E5" s="21"/>
      <c r="F5" s="21"/>
      <c r="G5" s="22">
        <f t="shared" si="0"/>
        <v>3</v>
      </c>
      <c r="H5" s="22"/>
      <c r="I5" s="22">
        <v>7</v>
      </c>
      <c r="J5" s="22">
        <f>SUM(G5:I5)</f>
        <v>10</v>
      </c>
      <c r="L5" s="23">
        <f t="shared" si="1"/>
        <v>3</v>
      </c>
    </row>
    <row r="6" spans="1:12" s="23" customFormat="1" ht="13.5">
      <c r="A6" s="56" t="s">
        <v>21</v>
      </c>
      <c r="B6" s="21"/>
      <c r="C6" s="21"/>
      <c r="D6" s="21">
        <v>3</v>
      </c>
      <c r="E6" s="21"/>
      <c r="F6" s="21"/>
      <c r="G6" s="22">
        <f t="shared" si="0"/>
        <v>3</v>
      </c>
      <c r="H6" s="22"/>
      <c r="I6" s="22"/>
      <c r="J6" s="22">
        <f>SUM(G6:I6)</f>
        <v>3</v>
      </c>
      <c r="L6" s="23">
        <f t="shared" si="1"/>
        <v>4</v>
      </c>
    </row>
    <row r="7" spans="1:12" s="23" customFormat="1" ht="13.5">
      <c r="A7" s="20" t="s">
        <v>50</v>
      </c>
      <c r="B7" s="21"/>
      <c r="C7" s="21">
        <v>1</v>
      </c>
      <c r="D7" s="21"/>
      <c r="E7" s="21"/>
      <c r="F7" s="21"/>
      <c r="G7" s="22">
        <f t="shared" si="0"/>
        <v>1</v>
      </c>
      <c r="H7" s="22"/>
      <c r="I7" s="22">
        <v>1</v>
      </c>
      <c r="J7" s="22">
        <f aca="true" t="shared" si="2" ref="J7:J51">SUM(G7:I7)</f>
        <v>2</v>
      </c>
      <c r="L7" s="23">
        <f t="shared" si="1"/>
        <v>5</v>
      </c>
    </row>
    <row r="8" spans="1:12" s="23" customFormat="1" ht="13.5">
      <c r="A8" s="20" t="s">
        <v>94</v>
      </c>
      <c r="B8" s="21"/>
      <c r="C8" s="21"/>
      <c r="D8" s="21">
        <v>3</v>
      </c>
      <c r="E8" s="21"/>
      <c r="F8" s="21"/>
      <c r="G8" s="22">
        <f t="shared" si="0"/>
        <v>3</v>
      </c>
      <c r="H8" s="22"/>
      <c r="I8" s="22">
        <v>8</v>
      </c>
      <c r="J8" s="22">
        <f t="shared" si="2"/>
        <v>11</v>
      </c>
      <c r="L8" s="23">
        <f t="shared" si="1"/>
        <v>6</v>
      </c>
    </row>
    <row r="9" spans="1:12" s="23" customFormat="1" ht="13.5">
      <c r="A9" s="20" t="s">
        <v>166</v>
      </c>
      <c r="B9" s="21"/>
      <c r="C9" s="21"/>
      <c r="D9" s="21"/>
      <c r="E9" s="21">
        <v>1</v>
      </c>
      <c r="F9" s="21"/>
      <c r="G9" s="22">
        <f t="shared" si="0"/>
        <v>1</v>
      </c>
      <c r="H9" s="22">
        <v>1</v>
      </c>
      <c r="I9" s="22"/>
      <c r="J9" s="22">
        <f t="shared" si="2"/>
        <v>2</v>
      </c>
      <c r="L9" s="23">
        <f t="shared" si="1"/>
        <v>7</v>
      </c>
    </row>
    <row r="10" spans="1:12" s="23" customFormat="1" ht="13.5">
      <c r="A10" s="20" t="s">
        <v>190</v>
      </c>
      <c r="B10" s="21"/>
      <c r="C10" s="21"/>
      <c r="D10" s="21"/>
      <c r="E10" s="21"/>
      <c r="F10" s="21"/>
      <c r="G10" s="22">
        <f t="shared" si="0"/>
        <v>0</v>
      </c>
      <c r="H10" s="22"/>
      <c r="I10" s="22">
        <v>1</v>
      </c>
      <c r="J10" s="22">
        <f t="shared" si="2"/>
        <v>1</v>
      </c>
      <c r="L10" s="23">
        <f t="shared" si="1"/>
        <v>8</v>
      </c>
    </row>
    <row r="11" spans="1:12" s="23" customFormat="1" ht="13.5">
      <c r="A11" s="20" t="s">
        <v>1</v>
      </c>
      <c r="B11" s="21"/>
      <c r="C11" s="21"/>
      <c r="D11" s="21"/>
      <c r="E11" s="21">
        <v>1</v>
      </c>
      <c r="F11" s="21"/>
      <c r="G11" s="22">
        <f t="shared" si="0"/>
        <v>1</v>
      </c>
      <c r="H11" s="22"/>
      <c r="I11" s="22">
        <v>7</v>
      </c>
      <c r="J11" s="22">
        <f t="shared" si="2"/>
        <v>8</v>
      </c>
      <c r="L11" s="23">
        <f t="shared" si="1"/>
        <v>9</v>
      </c>
    </row>
    <row r="12" spans="1:12" s="23" customFormat="1" ht="13.5">
      <c r="A12" s="20" t="s">
        <v>121</v>
      </c>
      <c r="B12" s="21"/>
      <c r="C12" s="21">
        <v>1</v>
      </c>
      <c r="D12" s="21"/>
      <c r="E12" s="21"/>
      <c r="F12" s="21"/>
      <c r="G12" s="22">
        <f t="shared" si="0"/>
        <v>1</v>
      </c>
      <c r="H12" s="22"/>
      <c r="I12" s="22">
        <v>2</v>
      </c>
      <c r="J12" s="22">
        <f t="shared" si="2"/>
        <v>3</v>
      </c>
      <c r="L12" s="23">
        <f t="shared" si="1"/>
        <v>10</v>
      </c>
    </row>
    <row r="13" spans="1:12" s="23" customFormat="1" ht="13.5">
      <c r="A13" s="20" t="s">
        <v>99</v>
      </c>
      <c r="B13" s="21"/>
      <c r="C13" s="21"/>
      <c r="D13" s="21"/>
      <c r="E13" s="21"/>
      <c r="F13" s="21"/>
      <c r="G13" s="22">
        <f t="shared" si="0"/>
        <v>0</v>
      </c>
      <c r="H13" s="22"/>
      <c r="I13" s="22">
        <v>3</v>
      </c>
      <c r="J13" s="22">
        <f t="shared" si="2"/>
        <v>3</v>
      </c>
      <c r="L13" s="23">
        <f t="shared" si="1"/>
        <v>11</v>
      </c>
    </row>
    <row r="14" spans="1:12" s="23" customFormat="1" ht="13.5">
      <c r="A14" s="20" t="s">
        <v>2</v>
      </c>
      <c r="B14" s="21"/>
      <c r="C14" s="21"/>
      <c r="D14" s="21"/>
      <c r="E14" s="21">
        <v>1</v>
      </c>
      <c r="F14" s="21"/>
      <c r="G14" s="22">
        <f t="shared" si="0"/>
        <v>1</v>
      </c>
      <c r="H14" s="22"/>
      <c r="I14" s="22">
        <v>2</v>
      </c>
      <c r="J14" s="22">
        <f t="shared" si="2"/>
        <v>3</v>
      </c>
      <c r="L14" s="23">
        <f t="shared" si="1"/>
        <v>12</v>
      </c>
    </row>
    <row r="15" spans="1:12" s="23" customFormat="1" ht="13.5">
      <c r="A15" s="20" t="s">
        <v>92</v>
      </c>
      <c r="B15" s="21"/>
      <c r="C15" s="21"/>
      <c r="D15" s="21"/>
      <c r="E15" s="21"/>
      <c r="F15" s="21"/>
      <c r="G15" s="22">
        <f t="shared" si="0"/>
        <v>0</v>
      </c>
      <c r="H15" s="22"/>
      <c r="I15" s="22">
        <v>2</v>
      </c>
      <c r="J15" s="22">
        <f t="shared" si="2"/>
        <v>2</v>
      </c>
      <c r="L15" s="23">
        <f t="shared" si="1"/>
        <v>13</v>
      </c>
    </row>
    <row r="16" spans="1:12" s="23" customFormat="1" ht="13.5">
      <c r="A16" s="20" t="s">
        <v>42</v>
      </c>
      <c r="B16" s="21"/>
      <c r="C16" s="21"/>
      <c r="D16" s="21"/>
      <c r="E16" s="21">
        <v>1</v>
      </c>
      <c r="F16" s="21"/>
      <c r="G16" s="22">
        <f t="shared" si="0"/>
        <v>1</v>
      </c>
      <c r="H16" s="22"/>
      <c r="I16" s="22"/>
      <c r="J16" s="22">
        <f t="shared" si="2"/>
        <v>1</v>
      </c>
      <c r="L16" s="23">
        <f t="shared" si="1"/>
        <v>14</v>
      </c>
    </row>
    <row r="17" spans="1:12" s="23" customFormat="1" ht="13.5">
      <c r="A17" s="20" t="s">
        <v>105</v>
      </c>
      <c r="B17" s="21"/>
      <c r="C17" s="21"/>
      <c r="D17" s="21"/>
      <c r="E17" s="21"/>
      <c r="F17" s="21"/>
      <c r="G17" s="22">
        <f t="shared" si="0"/>
        <v>0</v>
      </c>
      <c r="H17" s="22"/>
      <c r="I17" s="22">
        <v>1</v>
      </c>
      <c r="J17" s="22">
        <f t="shared" si="2"/>
        <v>1</v>
      </c>
      <c r="L17" s="23">
        <f t="shared" si="1"/>
        <v>15</v>
      </c>
    </row>
    <row r="18" spans="1:12" s="23" customFormat="1" ht="13.5">
      <c r="A18" s="20" t="s">
        <v>43</v>
      </c>
      <c r="B18" s="21"/>
      <c r="C18" s="21">
        <v>1</v>
      </c>
      <c r="D18" s="21"/>
      <c r="E18" s="21"/>
      <c r="F18" s="21"/>
      <c r="G18" s="22">
        <f t="shared" si="0"/>
        <v>1</v>
      </c>
      <c r="H18" s="22">
        <v>3</v>
      </c>
      <c r="I18" s="22">
        <v>7</v>
      </c>
      <c r="J18" s="22">
        <f t="shared" si="2"/>
        <v>11</v>
      </c>
      <c r="L18" s="23">
        <f t="shared" si="1"/>
        <v>16</v>
      </c>
    </row>
    <row r="19" spans="1:12" s="23" customFormat="1" ht="13.5">
      <c r="A19" s="20" t="s">
        <v>140</v>
      </c>
      <c r="B19" s="21">
        <v>1</v>
      </c>
      <c r="C19" s="21"/>
      <c r="D19" s="21"/>
      <c r="E19" s="21"/>
      <c r="F19" s="21"/>
      <c r="G19" s="22">
        <f t="shared" si="0"/>
        <v>1</v>
      </c>
      <c r="H19" s="22"/>
      <c r="I19" s="22"/>
      <c r="J19" s="22">
        <f t="shared" si="2"/>
        <v>1</v>
      </c>
      <c r="L19" s="23">
        <f t="shared" si="1"/>
        <v>17</v>
      </c>
    </row>
    <row r="20" spans="1:12" s="23" customFormat="1" ht="13.5">
      <c r="A20" s="20" t="s">
        <v>47</v>
      </c>
      <c r="B20" s="21"/>
      <c r="C20" s="21"/>
      <c r="D20" s="21">
        <v>1</v>
      </c>
      <c r="E20" s="21"/>
      <c r="F20" s="21"/>
      <c r="G20" s="22">
        <f t="shared" si="0"/>
        <v>1</v>
      </c>
      <c r="H20" s="22"/>
      <c r="I20" s="22">
        <v>1</v>
      </c>
      <c r="J20" s="22">
        <f t="shared" si="2"/>
        <v>2</v>
      </c>
      <c r="L20" s="23">
        <f t="shared" si="1"/>
        <v>18</v>
      </c>
    </row>
    <row r="21" spans="1:12" s="23" customFormat="1" ht="13.5">
      <c r="A21" s="20" t="s">
        <v>163</v>
      </c>
      <c r="B21" s="21"/>
      <c r="C21" s="21"/>
      <c r="D21" s="21">
        <v>1</v>
      </c>
      <c r="E21" s="21"/>
      <c r="F21" s="21"/>
      <c r="G21" s="22">
        <f t="shared" si="0"/>
        <v>1</v>
      </c>
      <c r="H21" s="22"/>
      <c r="I21" s="22">
        <v>2</v>
      </c>
      <c r="J21" s="22">
        <f t="shared" si="2"/>
        <v>3</v>
      </c>
      <c r="L21" s="23">
        <f t="shared" si="1"/>
        <v>19</v>
      </c>
    </row>
    <row r="22" spans="1:12" s="23" customFormat="1" ht="13.5">
      <c r="A22" s="20" t="s">
        <v>41</v>
      </c>
      <c r="B22" s="21"/>
      <c r="C22" s="21"/>
      <c r="D22" s="21">
        <v>2</v>
      </c>
      <c r="E22" s="21"/>
      <c r="F22" s="21"/>
      <c r="G22" s="22">
        <f t="shared" si="0"/>
        <v>2</v>
      </c>
      <c r="H22" s="22"/>
      <c r="I22" s="22">
        <v>4</v>
      </c>
      <c r="J22" s="22">
        <f t="shared" si="2"/>
        <v>6</v>
      </c>
      <c r="L22" s="23">
        <f t="shared" si="1"/>
        <v>20</v>
      </c>
    </row>
    <row r="23" spans="1:12" s="23" customFormat="1" ht="13.5">
      <c r="A23" s="20" t="s">
        <v>169</v>
      </c>
      <c r="B23" s="21"/>
      <c r="C23" s="21"/>
      <c r="D23" s="21"/>
      <c r="E23" s="21"/>
      <c r="F23" s="21"/>
      <c r="G23" s="22"/>
      <c r="H23" s="22"/>
      <c r="I23" s="22">
        <v>2</v>
      </c>
      <c r="J23" s="22">
        <f t="shared" si="2"/>
        <v>2</v>
      </c>
      <c r="L23" s="23">
        <f t="shared" si="1"/>
        <v>21</v>
      </c>
    </row>
    <row r="24" spans="1:12" s="23" customFormat="1" ht="13.5">
      <c r="A24" s="20" t="s">
        <v>148</v>
      </c>
      <c r="B24" s="21"/>
      <c r="C24" s="21"/>
      <c r="D24" s="21"/>
      <c r="E24" s="21"/>
      <c r="F24" s="21"/>
      <c r="G24" s="22"/>
      <c r="H24" s="22"/>
      <c r="I24" s="22">
        <v>2</v>
      </c>
      <c r="J24" s="22">
        <f t="shared" si="2"/>
        <v>2</v>
      </c>
      <c r="L24" s="23">
        <f t="shared" si="1"/>
        <v>22</v>
      </c>
    </row>
    <row r="25" spans="1:12" s="23" customFormat="1" ht="13.5">
      <c r="A25" s="56" t="s">
        <v>38</v>
      </c>
      <c r="B25" s="21"/>
      <c r="C25" s="21">
        <v>1</v>
      </c>
      <c r="D25" s="21"/>
      <c r="E25" s="21"/>
      <c r="F25" s="21"/>
      <c r="G25" s="22">
        <f aca="true" t="shared" si="3" ref="G25:G40">SUM(B25:F25)</f>
        <v>1</v>
      </c>
      <c r="H25" s="22"/>
      <c r="I25" s="22">
        <v>3</v>
      </c>
      <c r="J25" s="22">
        <f t="shared" si="2"/>
        <v>4</v>
      </c>
      <c r="L25" s="23">
        <f t="shared" si="1"/>
        <v>23</v>
      </c>
    </row>
    <row r="26" spans="1:12" s="23" customFormat="1" ht="13.5">
      <c r="A26" s="56" t="s">
        <v>218</v>
      </c>
      <c r="B26" s="21"/>
      <c r="C26" s="21">
        <v>1</v>
      </c>
      <c r="D26" s="21"/>
      <c r="E26" s="21"/>
      <c r="F26" s="21"/>
      <c r="G26" s="22">
        <f t="shared" si="3"/>
        <v>1</v>
      </c>
      <c r="H26" s="22"/>
      <c r="I26" s="22"/>
      <c r="J26" s="22">
        <f t="shared" si="2"/>
        <v>1</v>
      </c>
      <c r="L26" s="23">
        <f t="shared" si="1"/>
        <v>24</v>
      </c>
    </row>
    <row r="27" spans="1:12" s="23" customFormat="1" ht="13.5">
      <c r="A27" s="56" t="s">
        <v>96</v>
      </c>
      <c r="B27" s="21"/>
      <c r="C27" s="21"/>
      <c r="D27" s="21"/>
      <c r="E27" s="21"/>
      <c r="F27" s="21"/>
      <c r="G27" s="22">
        <f t="shared" si="3"/>
        <v>0</v>
      </c>
      <c r="H27" s="22"/>
      <c r="I27" s="22">
        <v>3</v>
      </c>
      <c r="J27" s="22">
        <f t="shared" si="2"/>
        <v>3</v>
      </c>
      <c r="L27" s="23">
        <f t="shared" si="1"/>
        <v>25</v>
      </c>
    </row>
    <row r="28" spans="1:12" s="23" customFormat="1" ht="13.5">
      <c r="A28" s="56" t="s">
        <v>179</v>
      </c>
      <c r="B28" s="21"/>
      <c r="C28" s="21">
        <v>1</v>
      </c>
      <c r="D28" s="21">
        <v>3</v>
      </c>
      <c r="E28" s="21"/>
      <c r="F28" s="21"/>
      <c r="G28" s="22">
        <f t="shared" si="3"/>
        <v>4</v>
      </c>
      <c r="H28" s="22"/>
      <c r="I28" s="22">
        <v>3</v>
      </c>
      <c r="J28" s="22">
        <f t="shared" si="2"/>
        <v>7</v>
      </c>
      <c r="L28" s="23">
        <f t="shared" si="1"/>
        <v>26</v>
      </c>
    </row>
    <row r="29" spans="1:12" s="23" customFormat="1" ht="13.5">
      <c r="A29" s="56" t="s">
        <v>24</v>
      </c>
      <c r="B29" s="21"/>
      <c r="C29" s="21">
        <v>1</v>
      </c>
      <c r="D29" s="21">
        <v>4</v>
      </c>
      <c r="E29" s="21"/>
      <c r="F29" s="21"/>
      <c r="G29" s="22">
        <f t="shared" si="3"/>
        <v>5</v>
      </c>
      <c r="H29" s="22">
        <v>2</v>
      </c>
      <c r="I29" s="22">
        <v>2</v>
      </c>
      <c r="J29" s="22">
        <f t="shared" si="2"/>
        <v>9</v>
      </c>
      <c r="L29" s="23">
        <f t="shared" si="1"/>
        <v>27</v>
      </c>
    </row>
    <row r="30" spans="1:12" s="23" customFormat="1" ht="13.5">
      <c r="A30" s="56" t="s">
        <v>84</v>
      </c>
      <c r="B30" s="21">
        <v>1</v>
      </c>
      <c r="C30" s="21"/>
      <c r="D30" s="21"/>
      <c r="E30" s="21"/>
      <c r="F30" s="21"/>
      <c r="G30" s="22">
        <f t="shared" si="3"/>
        <v>1</v>
      </c>
      <c r="H30" s="22"/>
      <c r="I30" s="22"/>
      <c r="J30" s="22">
        <f t="shared" si="2"/>
        <v>1</v>
      </c>
      <c r="L30" s="23">
        <f t="shared" si="1"/>
        <v>28</v>
      </c>
    </row>
    <row r="31" spans="1:12" s="23" customFormat="1" ht="13.5">
      <c r="A31" s="20" t="s">
        <v>49</v>
      </c>
      <c r="B31" s="21"/>
      <c r="C31" s="21"/>
      <c r="D31" s="21"/>
      <c r="E31" s="21"/>
      <c r="F31" s="21"/>
      <c r="G31" s="22">
        <f t="shared" si="3"/>
        <v>0</v>
      </c>
      <c r="H31" s="22"/>
      <c r="I31" s="22">
        <v>2</v>
      </c>
      <c r="J31" s="22">
        <f t="shared" si="2"/>
        <v>2</v>
      </c>
      <c r="L31" s="23">
        <f t="shared" si="1"/>
        <v>29</v>
      </c>
    </row>
    <row r="32" spans="1:12" s="23" customFormat="1" ht="13.5">
      <c r="A32" s="20" t="s">
        <v>87</v>
      </c>
      <c r="B32" s="21">
        <v>1</v>
      </c>
      <c r="C32" s="21">
        <v>1</v>
      </c>
      <c r="D32" s="21">
        <v>3</v>
      </c>
      <c r="E32" s="21"/>
      <c r="F32" s="21"/>
      <c r="G32" s="22">
        <f t="shared" si="3"/>
        <v>5</v>
      </c>
      <c r="H32" s="22"/>
      <c r="I32" s="22">
        <v>4</v>
      </c>
      <c r="J32" s="22">
        <f t="shared" si="2"/>
        <v>9</v>
      </c>
      <c r="L32" s="23">
        <f t="shared" si="1"/>
        <v>30</v>
      </c>
    </row>
    <row r="33" spans="1:12" s="23" customFormat="1" ht="14.25" customHeight="1">
      <c r="A33" s="20" t="s">
        <v>32</v>
      </c>
      <c r="B33" s="21"/>
      <c r="C33" s="21"/>
      <c r="D33" s="21"/>
      <c r="E33" s="21"/>
      <c r="F33" s="21"/>
      <c r="G33" s="22">
        <f t="shared" si="3"/>
        <v>0</v>
      </c>
      <c r="H33" s="22"/>
      <c r="I33" s="22">
        <v>1</v>
      </c>
      <c r="J33" s="22">
        <f t="shared" si="2"/>
        <v>1</v>
      </c>
      <c r="L33" s="23">
        <f t="shared" si="1"/>
        <v>31</v>
      </c>
    </row>
    <row r="34" spans="1:12" s="23" customFormat="1" ht="14.25" customHeight="1">
      <c r="A34" s="20" t="s">
        <v>97</v>
      </c>
      <c r="B34" s="21"/>
      <c r="C34" s="21"/>
      <c r="D34" s="21">
        <v>1</v>
      </c>
      <c r="E34" s="21"/>
      <c r="F34" s="21"/>
      <c r="G34" s="22">
        <f t="shared" si="3"/>
        <v>1</v>
      </c>
      <c r="H34" s="22"/>
      <c r="I34" s="22"/>
      <c r="J34" s="22">
        <f t="shared" si="2"/>
        <v>1</v>
      </c>
      <c r="L34" s="23">
        <f t="shared" si="1"/>
        <v>32</v>
      </c>
    </row>
    <row r="35" spans="1:12" s="23" customFormat="1" ht="14.25" customHeight="1">
      <c r="A35" s="20" t="s">
        <v>154</v>
      </c>
      <c r="B35" s="21"/>
      <c r="C35" s="21"/>
      <c r="D35" s="21">
        <v>2</v>
      </c>
      <c r="E35" s="21"/>
      <c r="F35" s="21"/>
      <c r="G35" s="22">
        <f t="shared" si="3"/>
        <v>2</v>
      </c>
      <c r="H35" s="22"/>
      <c r="I35" s="22">
        <v>1</v>
      </c>
      <c r="J35" s="22">
        <f t="shared" si="2"/>
        <v>3</v>
      </c>
      <c r="L35" s="23">
        <f t="shared" si="1"/>
        <v>33</v>
      </c>
    </row>
    <row r="36" spans="1:12" s="23" customFormat="1" ht="13.5">
      <c r="A36" s="20" t="s">
        <v>20</v>
      </c>
      <c r="B36" s="21"/>
      <c r="C36" s="21"/>
      <c r="D36" s="21"/>
      <c r="E36" s="21"/>
      <c r="F36" s="21"/>
      <c r="G36" s="22">
        <f t="shared" si="3"/>
        <v>0</v>
      </c>
      <c r="H36" s="22"/>
      <c r="I36" s="22">
        <v>2</v>
      </c>
      <c r="J36" s="22">
        <f t="shared" si="2"/>
        <v>2</v>
      </c>
      <c r="L36" s="23">
        <f t="shared" si="1"/>
        <v>34</v>
      </c>
    </row>
    <row r="37" spans="1:12" s="23" customFormat="1" ht="13.5">
      <c r="A37" s="20" t="s">
        <v>27</v>
      </c>
      <c r="B37" s="21"/>
      <c r="C37" s="21"/>
      <c r="D37" s="21"/>
      <c r="E37" s="21"/>
      <c r="F37" s="21"/>
      <c r="G37" s="22">
        <f t="shared" si="3"/>
        <v>0</v>
      </c>
      <c r="H37" s="22">
        <v>1</v>
      </c>
      <c r="I37" s="22">
        <v>2</v>
      </c>
      <c r="J37" s="22">
        <f t="shared" si="2"/>
        <v>3</v>
      </c>
      <c r="L37" s="23">
        <f t="shared" si="1"/>
        <v>35</v>
      </c>
    </row>
    <row r="38" spans="1:12" s="23" customFormat="1" ht="13.5">
      <c r="A38" s="20" t="s">
        <v>19</v>
      </c>
      <c r="B38" s="21"/>
      <c r="C38" s="21"/>
      <c r="D38" s="21"/>
      <c r="E38" s="21"/>
      <c r="F38" s="21"/>
      <c r="G38" s="22">
        <f t="shared" si="3"/>
        <v>0</v>
      </c>
      <c r="H38" s="22"/>
      <c r="I38" s="22">
        <v>1</v>
      </c>
      <c r="J38" s="22">
        <f t="shared" si="2"/>
        <v>1</v>
      </c>
      <c r="L38" s="23">
        <f t="shared" si="1"/>
        <v>36</v>
      </c>
    </row>
    <row r="39" spans="1:12" s="23" customFormat="1" ht="13.5">
      <c r="A39" s="20" t="s">
        <v>81</v>
      </c>
      <c r="B39" s="21"/>
      <c r="C39" s="21">
        <v>1</v>
      </c>
      <c r="D39" s="21">
        <v>1</v>
      </c>
      <c r="E39" s="21"/>
      <c r="F39" s="21"/>
      <c r="G39" s="22">
        <f t="shared" si="3"/>
        <v>2</v>
      </c>
      <c r="H39" s="22"/>
      <c r="I39" s="22">
        <v>1</v>
      </c>
      <c r="J39" s="22">
        <f t="shared" si="2"/>
        <v>3</v>
      </c>
      <c r="L39" s="23">
        <f t="shared" si="1"/>
        <v>37</v>
      </c>
    </row>
    <row r="40" spans="1:12" s="23" customFormat="1" ht="13.5">
      <c r="A40" s="20" t="s">
        <v>40</v>
      </c>
      <c r="B40" s="21"/>
      <c r="C40" s="21"/>
      <c r="D40" s="21">
        <v>3</v>
      </c>
      <c r="E40" s="21"/>
      <c r="F40" s="21"/>
      <c r="G40" s="22">
        <f t="shared" si="3"/>
        <v>3</v>
      </c>
      <c r="H40" s="22"/>
      <c r="I40" s="22">
        <v>8</v>
      </c>
      <c r="J40" s="22">
        <f t="shared" si="2"/>
        <v>11</v>
      </c>
      <c r="L40" s="23">
        <f t="shared" si="1"/>
        <v>38</v>
      </c>
    </row>
    <row r="41" spans="1:12" s="23" customFormat="1" ht="13.5">
      <c r="A41" s="20" t="s">
        <v>225</v>
      </c>
      <c r="B41" s="21"/>
      <c r="C41" s="21"/>
      <c r="D41" s="21"/>
      <c r="E41" s="21"/>
      <c r="F41" s="21"/>
      <c r="G41" s="22"/>
      <c r="H41" s="22"/>
      <c r="I41" s="22">
        <v>1</v>
      </c>
      <c r="J41" s="22">
        <f t="shared" si="2"/>
        <v>1</v>
      </c>
      <c r="L41" s="23">
        <f t="shared" si="1"/>
        <v>39</v>
      </c>
    </row>
    <row r="42" spans="1:12" s="23" customFormat="1" ht="13.5">
      <c r="A42" s="20" t="s">
        <v>85</v>
      </c>
      <c r="B42" s="21"/>
      <c r="C42" s="21"/>
      <c r="D42" s="21"/>
      <c r="E42" s="21"/>
      <c r="F42" s="21"/>
      <c r="G42" s="22">
        <f>SUM(B42:F42)</f>
        <v>0</v>
      </c>
      <c r="H42" s="22"/>
      <c r="I42" s="22">
        <v>1</v>
      </c>
      <c r="J42" s="22">
        <f t="shared" si="2"/>
        <v>1</v>
      </c>
      <c r="L42" s="23">
        <f t="shared" si="1"/>
        <v>40</v>
      </c>
    </row>
    <row r="43" spans="1:12" s="23" customFormat="1" ht="13.5">
      <c r="A43" s="20" t="s">
        <v>77</v>
      </c>
      <c r="B43" s="21"/>
      <c r="C43" s="21"/>
      <c r="D43" s="21"/>
      <c r="E43" s="21"/>
      <c r="F43" s="21"/>
      <c r="G43" s="22">
        <f>SUM(B43:F43)</f>
        <v>0</v>
      </c>
      <c r="H43" s="22"/>
      <c r="I43" s="22">
        <v>4</v>
      </c>
      <c r="J43" s="22">
        <f t="shared" si="2"/>
        <v>4</v>
      </c>
      <c r="L43" s="23">
        <f t="shared" si="1"/>
        <v>41</v>
      </c>
    </row>
    <row r="44" spans="1:12" s="23" customFormat="1" ht="13.5">
      <c r="A44" s="20" t="s">
        <v>15</v>
      </c>
      <c r="B44" s="21"/>
      <c r="C44" s="21"/>
      <c r="D44" s="21">
        <v>1</v>
      </c>
      <c r="E44" s="21">
        <v>1</v>
      </c>
      <c r="F44" s="21"/>
      <c r="G44" s="22">
        <f>SUM(B44:F44)</f>
        <v>2</v>
      </c>
      <c r="H44" s="22"/>
      <c r="I44" s="22">
        <v>3</v>
      </c>
      <c r="J44" s="22">
        <f t="shared" si="2"/>
        <v>5</v>
      </c>
      <c r="L44" s="23">
        <f t="shared" si="1"/>
        <v>42</v>
      </c>
    </row>
    <row r="45" spans="1:12" s="23" customFormat="1" ht="13.5">
      <c r="A45" s="56" t="s">
        <v>30</v>
      </c>
      <c r="B45" s="21"/>
      <c r="C45" s="21"/>
      <c r="D45" s="21">
        <v>2</v>
      </c>
      <c r="E45" s="21">
        <v>1</v>
      </c>
      <c r="F45" s="21"/>
      <c r="G45" s="22">
        <f>SUM(B45:F45)</f>
        <v>3</v>
      </c>
      <c r="H45" s="22"/>
      <c r="I45" s="22">
        <v>4</v>
      </c>
      <c r="J45" s="22">
        <f t="shared" si="2"/>
        <v>7</v>
      </c>
      <c r="L45" s="23">
        <f t="shared" si="1"/>
        <v>43</v>
      </c>
    </row>
    <row r="46" spans="1:12" s="23" customFormat="1" ht="13.5">
      <c r="A46" s="56" t="s">
        <v>219</v>
      </c>
      <c r="B46" s="21"/>
      <c r="C46" s="21"/>
      <c r="D46" s="21">
        <v>2</v>
      </c>
      <c r="E46" s="21">
        <v>1</v>
      </c>
      <c r="F46" s="21"/>
      <c r="G46" s="22">
        <f>SUM(B46:F46)</f>
        <v>3</v>
      </c>
      <c r="H46" s="22"/>
      <c r="I46" s="22"/>
      <c r="J46" s="22">
        <f t="shared" si="2"/>
        <v>3</v>
      </c>
      <c r="L46" s="23">
        <f t="shared" si="1"/>
        <v>44</v>
      </c>
    </row>
    <row r="47" spans="1:12" s="23" customFormat="1" ht="13.5">
      <c r="A47" s="56" t="s">
        <v>124</v>
      </c>
      <c r="B47" s="21"/>
      <c r="C47" s="21"/>
      <c r="D47" s="21"/>
      <c r="E47" s="21"/>
      <c r="F47" s="21"/>
      <c r="G47" s="22"/>
      <c r="H47" s="22"/>
      <c r="I47" s="22">
        <v>3</v>
      </c>
      <c r="J47" s="22">
        <f t="shared" si="2"/>
        <v>3</v>
      </c>
      <c r="L47" s="23">
        <f t="shared" si="1"/>
        <v>45</v>
      </c>
    </row>
    <row r="48" spans="1:12" s="23" customFormat="1" ht="13.5">
      <c r="A48" s="20" t="s">
        <v>34</v>
      </c>
      <c r="B48" s="21"/>
      <c r="C48" s="21">
        <v>1</v>
      </c>
      <c r="D48" s="21"/>
      <c r="E48" s="21"/>
      <c r="F48" s="21"/>
      <c r="G48" s="22">
        <f aca="true" t="shared" si="4" ref="G48:G55">SUM(B48:F48)</f>
        <v>1</v>
      </c>
      <c r="H48" s="22"/>
      <c r="I48" s="22">
        <v>2</v>
      </c>
      <c r="J48" s="22">
        <f t="shared" si="2"/>
        <v>3</v>
      </c>
      <c r="L48" s="23">
        <f t="shared" si="1"/>
        <v>46</v>
      </c>
    </row>
    <row r="49" spans="1:12" s="23" customFormat="1" ht="13.5">
      <c r="A49" s="20" t="s">
        <v>3</v>
      </c>
      <c r="B49" s="21"/>
      <c r="C49" s="21"/>
      <c r="D49" s="21"/>
      <c r="E49" s="21"/>
      <c r="F49" s="21"/>
      <c r="G49" s="22">
        <f t="shared" si="4"/>
        <v>0</v>
      </c>
      <c r="H49" s="22">
        <v>1</v>
      </c>
      <c r="I49" s="22">
        <v>7</v>
      </c>
      <c r="J49" s="22">
        <f t="shared" si="2"/>
        <v>8</v>
      </c>
      <c r="L49" s="23">
        <f t="shared" si="1"/>
        <v>47</v>
      </c>
    </row>
    <row r="50" spans="1:12" s="23" customFormat="1" ht="13.5">
      <c r="A50" s="20" t="s">
        <v>217</v>
      </c>
      <c r="B50" s="21"/>
      <c r="C50" s="21">
        <v>1</v>
      </c>
      <c r="D50" s="21"/>
      <c r="E50" s="21"/>
      <c r="F50" s="21"/>
      <c r="G50" s="22">
        <f t="shared" si="4"/>
        <v>1</v>
      </c>
      <c r="H50" s="22"/>
      <c r="I50" s="22">
        <v>1</v>
      </c>
      <c r="J50" s="22">
        <f t="shared" si="2"/>
        <v>2</v>
      </c>
      <c r="L50" s="23">
        <f t="shared" si="1"/>
        <v>48</v>
      </c>
    </row>
    <row r="51" spans="1:12" s="23" customFormat="1" ht="13.5">
      <c r="A51" s="20" t="s">
        <v>83</v>
      </c>
      <c r="B51" s="21"/>
      <c r="C51" s="21"/>
      <c r="D51" s="21">
        <v>4</v>
      </c>
      <c r="E51" s="21"/>
      <c r="F51" s="21"/>
      <c r="G51" s="22">
        <f t="shared" si="4"/>
        <v>4</v>
      </c>
      <c r="H51" s="22"/>
      <c r="I51" s="22">
        <v>6</v>
      </c>
      <c r="J51" s="22">
        <f t="shared" si="2"/>
        <v>10</v>
      </c>
      <c r="L51" s="23">
        <f t="shared" si="1"/>
        <v>49</v>
      </c>
    </row>
    <row r="52" spans="1:12" s="23" customFormat="1" ht="13.5">
      <c r="A52" s="20" t="s">
        <v>33</v>
      </c>
      <c r="B52" s="21"/>
      <c r="C52" s="21"/>
      <c r="D52" s="21"/>
      <c r="E52" s="21"/>
      <c r="F52" s="21"/>
      <c r="G52" s="22">
        <f t="shared" si="4"/>
        <v>0</v>
      </c>
      <c r="H52" s="22"/>
      <c r="I52" s="22">
        <v>9</v>
      </c>
      <c r="J52" s="22">
        <f>SUM(G52:I52)</f>
        <v>9</v>
      </c>
      <c r="L52" s="23">
        <f t="shared" si="1"/>
        <v>50</v>
      </c>
    </row>
    <row r="53" spans="1:12" s="23" customFormat="1" ht="13.5">
      <c r="A53" s="20" t="s">
        <v>139</v>
      </c>
      <c r="B53" s="21">
        <v>1</v>
      </c>
      <c r="C53" s="21">
        <v>1</v>
      </c>
      <c r="D53" s="21">
        <v>3</v>
      </c>
      <c r="E53" s="21"/>
      <c r="F53" s="21"/>
      <c r="G53" s="22">
        <f t="shared" si="4"/>
        <v>5</v>
      </c>
      <c r="H53" s="22"/>
      <c r="I53" s="22"/>
      <c r="J53" s="22">
        <f>SUM(G53:I53)</f>
        <v>5</v>
      </c>
      <c r="L53" s="23">
        <f t="shared" si="1"/>
        <v>51</v>
      </c>
    </row>
    <row r="54" spans="1:13" s="23" customFormat="1" ht="13.5">
      <c r="A54" s="20" t="s">
        <v>6</v>
      </c>
      <c r="B54" s="21"/>
      <c r="C54" s="21"/>
      <c r="D54" s="21"/>
      <c r="E54" s="21">
        <v>7</v>
      </c>
      <c r="F54" s="21">
        <v>18</v>
      </c>
      <c r="G54" s="22">
        <f t="shared" si="4"/>
        <v>25</v>
      </c>
      <c r="H54" s="22"/>
      <c r="I54" s="22">
        <v>5</v>
      </c>
      <c r="J54" s="22">
        <f>SUM(G54:I54)</f>
        <v>30</v>
      </c>
      <c r="L54" s="23">
        <v>6</v>
      </c>
      <c r="M54" s="23" t="s">
        <v>232</v>
      </c>
    </row>
    <row r="55" spans="1:13" s="23" customFormat="1" ht="14.25" thickBot="1">
      <c r="A55" s="20" t="s">
        <v>7</v>
      </c>
      <c r="B55" s="24">
        <f>SUM(B3:B54)</f>
        <v>4</v>
      </c>
      <c r="C55" s="24">
        <f>SUM(C3:C54)</f>
        <v>12</v>
      </c>
      <c r="D55" s="24">
        <f>SUM(D3:D54)</f>
        <v>43</v>
      </c>
      <c r="E55" s="24">
        <f>SUM(E3:E54)</f>
        <v>15</v>
      </c>
      <c r="F55" s="24">
        <f>SUM(F3:F54)</f>
        <v>22</v>
      </c>
      <c r="G55" s="22">
        <f t="shared" si="4"/>
        <v>96</v>
      </c>
      <c r="H55" s="25">
        <f>SUM(H3:H54)</f>
        <v>8</v>
      </c>
      <c r="I55" s="25">
        <f>SUM(I3:I54)</f>
        <v>146</v>
      </c>
      <c r="J55" s="22">
        <f>SUM(G55:I55)</f>
        <v>250</v>
      </c>
      <c r="L55" s="23">
        <v>11</v>
      </c>
      <c r="M55" s="23" t="s">
        <v>233</v>
      </c>
    </row>
    <row r="56" spans="1:12" s="23" customFormat="1" ht="14.25" thickTop="1">
      <c r="A56" s="26">
        <v>2021</v>
      </c>
      <c r="G56" s="23">
        <v>0</v>
      </c>
      <c r="H56" s="23">
        <v>15</v>
      </c>
      <c r="I56" s="23">
        <v>163</v>
      </c>
      <c r="J56" s="23">
        <v>178</v>
      </c>
      <c r="L56" s="23">
        <f>SUM(L53:L55)</f>
        <v>68</v>
      </c>
    </row>
    <row r="58" ht="12.75">
      <c r="A58" s="38" t="s">
        <v>31</v>
      </c>
    </row>
    <row r="60" spans="1:11" ht="12.75">
      <c r="A60" s="64"/>
      <c r="B60" s="64"/>
      <c r="C60" s="96" t="s">
        <v>51</v>
      </c>
      <c r="D60" s="97"/>
      <c r="E60" s="98"/>
      <c r="F60" s="64" t="s">
        <v>52</v>
      </c>
      <c r="G60" s="64"/>
      <c r="H60" s="64"/>
      <c r="I60" s="64"/>
      <c r="J60" s="64"/>
      <c r="K60" s="64"/>
    </row>
    <row r="61" spans="1:11" ht="12.75">
      <c r="A61" s="64" t="s">
        <v>53</v>
      </c>
      <c r="B61" s="64" t="s">
        <v>54</v>
      </c>
      <c r="C61" s="65">
        <v>1</v>
      </c>
      <c r="D61" s="66">
        <v>2</v>
      </c>
      <c r="E61" s="67">
        <v>3</v>
      </c>
      <c r="F61" s="64">
        <v>3</v>
      </c>
      <c r="G61" s="64"/>
      <c r="H61" s="64"/>
      <c r="I61" s="64"/>
      <c r="J61" s="64"/>
      <c r="K61" s="64"/>
    </row>
    <row r="62" spans="1:11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1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pans="1:11" ht="12.75">
      <c r="A64" s="64" t="s">
        <v>55</v>
      </c>
      <c r="B64" s="64"/>
      <c r="C64" s="64">
        <v>1</v>
      </c>
      <c r="D64" s="64"/>
      <c r="E64" s="64"/>
      <c r="F64" s="64"/>
      <c r="G64" s="64"/>
      <c r="H64" s="64"/>
      <c r="I64" s="64"/>
      <c r="J64" s="64"/>
      <c r="K64" s="64"/>
    </row>
    <row r="65" spans="1:11" ht="12.75">
      <c r="A65" s="64" t="s">
        <v>104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</row>
    <row r="66" spans="1:11" ht="12.75">
      <c r="A66" s="64" t="s">
        <v>212</v>
      </c>
      <c r="B66" s="64">
        <v>1</v>
      </c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2.75">
      <c r="A67" s="64" t="s">
        <v>56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</row>
    <row r="68" spans="1:11" ht="12.75">
      <c r="A68" s="64" t="s">
        <v>213</v>
      </c>
      <c r="B68" s="64">
        <v>1</v>
      </c>
      <c r="C68" s="64"/>
      <c r="D68" s="64"/>
      <c r="E68" s="64"/>
      <c r="F68" s="64"/>
      <c r="G68" s="64"/>
      <c r="H68" s="64"/>
      <c r="I68" s="64"/>
      <c r="J68" s="64"/>
      <c r="K68" s="64"/>
    </row>
    <row r="69" spans="1:11" ht="12.75">
      <c r="A69" s="64" t="s">
        <v>214</v>
      </c>
      <c r="B69" s="64"/>
      <c r="C69" s="64">
        <v>1</v>
      </c>
      <c r="D69" s="64"/>
      <c r="E69" s="64"/>
      <c r="F69" s="64"/>
      <c r="G69" s="64"/>
      <c r="H69" s="64"/>
      <c r="I69" s="64"/>
      <c r="J69" s="64"/>
      <c r="K69" s="64"/>
    </row>
    <row r="70" spans="1:11" ht="12.75">
      <c r="A70" s="64" t="s">
        <v>215</v>
      </c>
      <c r="B70" s="64"/>
      <c r="C70" s="64">
        <v>1</v>
      </c>
      <c r="D70" s="64"/>
      <c r="E70" s="64"/>
      <c r="F70" s="64"/>
      <c r="G70" s="64"/>
      <c r="H70" s="64"/>
      <c r="I70" s="64"/>
      <c r="J70" s="64"/>
      <c r="K70" s="64"/>
    </row>
    <row r="71" spans="1:11" ht="12.75">
      <c r="A71" s="64" t="s">
        <v>57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2.75">
      <c r="A72" s="64" t="s">
        <v>58</v>
      </c>
      <c r="B72" s="64"/>
      <c r="C72" s="64"/>
      <c r="D72" s="64"/>
      <c r="E72" s="68"/>
      <c r="F72" s="64"/>
      <c r="G72" s="64"/>
      <c r="H72" s="64"/>
      <c r="I72" s="64"/>
      <c r="J72" s="64"/>
      <c r="K72" s="64"/>
    </row>
    <row r="73" spans="1:11" ht="12.75">
      <c r="A73" s="64" t="s">
        <v>59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</row>
    <row r="74" spans="1:11" ht="12.75">
      <c r="A74" s="64" t="s">
        <v>60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</row>
    <row r="75" spans="1:11" ht="12.75">
      <c r="A75" s="64" t="s">
        <v>61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</row>
    <row r="76" spans="1:11" ht="12.75">
      <c r="A76" s="64" t="s">
        <v>62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</row>
    <row r="77" spans="1:11" ht="12.75">
      <c r="A77" s="64" t="s">
        <v>63</v>
      </c>
      <c r="B77" s="64"/>
      <c r="C77" s="64"/>
      <c r="D77" s="64"/>
      <c r="E77" s="68"/>
      <c r="F77" s="64"/>
      <c r="G77" s="64"/>
      <c r="H77" s="64"/>
      <c r="I77" s="64"/>
      <c r="J77" s="64"/>
      <c r="K77" s="64"/>
    </row>
    <row r="78" spans="1:11" ht="12.75">
      <c r="A78" s="64" t="s">
        <v>64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</row>
    <row r="79" spans="1:11" ht="12.75">
      <c r="A79" s="64" t="s">
        <v>65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</row>
    <row r="80" spans="1:11" ht="12.75">
      <c r="A80" s="64" t="s">
        <v>66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</row>
    <row r="81" spans="1:11" ht="12.75">
      <c r="A81" s="64" t="s">
        <v>67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</row>
    <row r="82" spans="1:11" ht="12.75">
      <c r="A82" s="64" t="s">
        <v>68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</row>
    <row r="83" spans="1:11" ht="12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</row>
    <row r="84" spans="1:11" ht="12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</row>
    <row r="85" spans="1:11" ht="12.75">
      <c r="A85" s="64"/>
      <c r="B85" s="69">
        <f>SUM(B62:B84)</f>
        <v>2</v>
      </c>
      <c r="C85" s="69">
        <f>SUM(C62:C84)</f>
        <v>3</v>
      </c>
      <c r="D85" s="69">
        <f>SUM(D62:D84)</f>
        <v>0</v>
      </c>
      <c r="E85" s="69">
        <f>SUM(E62:E84)</f>
        <v>0</v>
      </c>
      <c r="F85" s="70">
        <f>SUM(F62:F84)</f>
        <v>0</v>
      </c>
      <c r="G85" s="64"/>
      <c r="H85" s="64"/>
      <c r="I85" s="64"/>
      <c r="J85" s="64"/>
      <c r="K85" s="64"/>
    </row>
    <row r="86" spans="1:11" ht="12.75">
      <c r="A86" s="64"/>
      <c r="B86" s="64" t="s">
        <v>54</v>
      </c>
      <c r="C86" s="64">
        <v>1</v>
      </c>
      <c r="D86" s="64">
        <v>2</v>
      </c>
      <c r="E86" s="64">
        <v>3</v>
      </c>
      <c r="F86" s="64"/>
      <c r="G86" s="64"/>
      <c r="H86" s="64"/>
      <c r="I86" s="64"/>
      <c r="J86" s="64"/>
      <c r="K86" s="64"/>
    </row>
    <row r="87" spans="1:11" ht="12.75">
      <c r="A87" s="64" t="s">
        <v>69</v>
      </c>
      <c r="B87" s="64"/>
      <c r="C87" s="69">
        <f>B85+C85+D85+E85</f>
        <v>5</v>
      </c>
      <c r="D87" s="68"/>
      <c r="E87" s="64"/>
      <c r="F87" s="64"/>
      <c r="G87" s="64"/>
      <c r="H87" s="64"/>
      <c r="I87" s="64"/>
      <c r="J87" s="64"/>
      <c r="K87" s="64"/>
    </row>
    <row r="88" spans="1:11" ht="12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2.75">
      <c r="A89" s="64"/>
      <c r="B89" s="64"/>
      <c r="C89" s="96" t="s">
        <v>51</v>
      </c>
      <c r="D89" s="97"/>
      <c r="E89" s="98"/>
      <c r="F89" s="64" t="s">
        <v>52</v>
      </c>
      <c r="G89" s="64"/>
      <c r="H89" s="64"/>
      <c r="I89" s="64"/>
      <c r="J89" s="64"/>
      <c r="K89" s="64"/>
    </row>
    <row r="90" spans="1:11" ht="12.75">
      <c r="A90" s="64"/>
      <c r="B90" s="64" t="s">
        <v>54</v>
      </c>
      <c r="C90" s="65">
        <v>1</v>
      </c>
      <c r="D90" s="66">
        <v>2</v>
      </c>
      <c r="E90" s="67">
        <v>3</v>
      </c>
      <c r="F90" s="64">
        <v>3</v>
      </c>
      <c r="G90" s="64"/>
      <c r="H90" s="64"/>
      <c r="I90" s="64"/>
      <c r="J90" s="64"/>
      <c r="K90" s="64"/>
    </row>
    <row r="91" spans="1:11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</row>
    <row r="92" spans="1:11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</row>
    <row r="93" spans="1:11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</row>
    <row r="94" spans="1:11" ht="12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1:11" ht="12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</row>
    <row r="96" spans="1:11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</row>
    <row r="97" spans="1:11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</row>
    <row r="98" spans="1:11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</row>
    <row r="99" spans="1:11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</row>
    <row r="100" spans="1:11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1:11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</row>
    <row r="102" spans="1:11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1:11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</row>
    <row r="104" spans="1:11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</row>
    <row r="105" spans="1:11" ht="12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</row>
    <row r="106" spans="1:11" ht="12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</row>
    <row r="107" spans="1:11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</row>
    <row r="108" spans="1:11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</row>
    <row r="109" spans="1:11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1:11" ht="12.7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</row>
    <row r="111" spans="1:11" ht="12.7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</row>
    <row r="112" spans="1:11" ht="12.7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1:11" ht="12.7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</row>
    <row r="114" spans="1:11" ht="12.7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1:11" ht="12.7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</row>
    <row r="116" spans="1:11" ht="12.7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</row>
    <row r="117" spans="1:11" ht="12.7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</row>
    <row r="118" spans="1:11" ht="12.7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  <row r="119" spans="1:11" ht="12.7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1" ht="12.7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</row>
    <row r="121" spans="1:11" ht="12.7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</row>
    <row r="122" spans="1:11" ht="12.7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</row>
    <row r="123" spans="1:11" ht="12.7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</row>
    <row r="124" spans="1:11" ht="12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</row>
    <row r="125" spans="1:11" ht="12.7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</row>
    <row r="126" spans="1:11" ht="12.7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1:11" ht="12.7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1:11" ht="12.7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1:11" ht="12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1:11" ht="12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1:11" ht="12.7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1:11" ht="12.7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1:11" ht="12.7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</row>
    <row r="134" spans="1:11" ht="12.7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</row>
    <row r="135" spans="1:11" ht="12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</row>
    <row r="136" spans="1:11" ht="12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</row>
  </sheetData>
  <sheetProtection/>
  <mergeCells count="4">
    <mergeCell ref="B1:F1"/>
    <mergeCell ref="G1:J1"/>
    <mergeCell ref="C60:E60"/>
    <mergeCell ref="C89:E89"/>
  </mergeCells>
  <printOptions gridLines="1" horizontalCentered="1"/>
  <pageMargins left="0.7874015748031497" right="0.7874015748031497" top="0.31496062992125984" bottom="0.3149606299212598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fager</cp:lastModifiedBy>
  <cp:lastPrinted>2023-03-10T15:00:12Z</cp:lastPrinted>
  <dcterms:created xsi:type="dcterms:W3CDTF">1998-04-26T13:31:11Z</dcterms:created>
  <dcterms:modified xsi:type="dcterms:W3CDTF">2023-03-15T16:45:43Z</dcterms:modified>
  <cp:category/>
  <cp:version/>
  <cp:contentType/>
  <cp:contentStatus/>
</cp:coreProperties>
</file>